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2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937A327F-78CF-4A98-8D28-D34575204E41}" xr6:coauthVersionLast="47" xr6:coauthVersionMax="47" xr10:uidLastSave="{00000000-0000-0000-0000-000000000000}"/>
  <bookViews>
    <workbookView xWindow="-110" yWindow="-110" windowWidth="19420" windowHeight="10420" tabRatio="677" xr2:uid="{00000000-000D-0000-FFFF-FFFF00000000}"/>
  </bookViews>
  <sheets>
    <sheet name="2021_2022" sheetId="25" r:id="rId1"/>
    <sheet name="Cycle 1_2021_2022" sheetId="26" r:id="rId2"/>
    <sheet name="Cycle 1" sheetId="9" r:id="rId3"/>
    <sheet name="2020_2021" sheetId="23" r:id="rId4"/>
    <sheet name="Tri_Semestre" sheetId="3" r:id="rId5"/>
    <sheet name="Cycle_0" sheetId="24" r:id="rId6"/>
    <sheet name="Cycle 2" sheetId="10" r:id="rId7"/>
    <sheet name="Cycle 3" sheetId="21" r:id="rId8"/>
    <sheet name="Liste Systèmes" sheetId="8" r:id="rId9"/>
    <sheet name="2019_2020" sheetId="22" r:id="rId10"/>
    <sheet name="2018-2019" sheetId="13" r:id="rId11"/>
    <sheet name="2017-2018" sheetId="4" r:id="rId12"/>
    <sheet name="Cycles" sheetId="6" r:id="rId13"/>
    <sheet name="Programme_S3_S4" sheetId="2" r:id="rId14"/>
    <sheet name="TPxCompe" sheetId="5" r:id="rId15"/>
    <sheet name="Programme" sheetId="1" r:id="rId16"/>
    <sheet name="Rotation TP (2)" sheetId="20" r:id="rId17"/>
    <sheet name="Rotation TP" sheetId="11" r:id="rId18"/>
    <sheet name="ORAUX" sheetId="12" r:id="rId19"/>
    <sheet name="Table_Competences" sheetId="14" r:id="rId20"/>
    <sheet name="Table_Eleves" sheetId="15" r:id="rId21"/>
    <sheet name="Table_Eleves_Competences" sheetId="16" r:id="rId22"/>
    <sheet name="Table_DS" sheetId="17" r:id="rId23"/>
    <sheet name="Competences_SF_PCSI_PSI" sheetId="18" r:id="rId24"/>
    <sheet name="Competences_PCSI_PSI" sheetId="19" r:id="rId25"/>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25" i="26" l="1"/>
  <c r="L26" i="26"/>
  <c r="F2" i="26"/>
  <c r="A2" i="26"/>
  <c r="B3" i="25"/>
  <c r="B4" i="25"/>
  <c r="B5" i="25"/>
  <c r="B6" i="25"/>
  <c r="B7" i="25"/>
  <c r="B8" i="25"/>
  <c r="B9" i="25"/>
  <c r="B10" i="25"/>
  <c r="B11" i="25"/>
  <c r="B12" i="25"/>
  <c r="B13" i="25"/>
  <c r="B14" i="25"/>
  <c r="B15" i="25"/>
  <c r="B16" i="25"/>
  <c r="B17" i="25"/>
  <c r="B18" i="25"/>
  <c r="B19" i="25"/>
  <c r="B20" i="25"/>
  <c r="B21" i="25"/>
  <c r="B22" i="25"/>
  <c r="B23" i="25"/>
  <c r="B24" i="25"/>
  <c r="B25" i="25"/>
  <c r="B26" i="25"/>
  <c r="B27" i="25"/>
  <c r="B28" i="25"/>
  <c r="B29" i="25"/>
  <c r="B30" i="25"/>
  <c r="B31" i="25"/>
  <c r="B32" i="25"/>
  <c r="B33" i="25"/>
  <c r="B34" i="25"/>
  <c r="B35" i="25"/>
  <c r="B36" i="25"/>
  <c r="B37" i="25"/>
  <c r="B38" i="25"/>
  <c r="B39" i="25"/>
  <c r="B40" i="25"/>
  <c r="B41" i="25"/>
  <c r="B42" i="25"/>
  <c r="B43" i="25"/>
  <c r="B44" i="25"/>
  <c r="B45" i="25"/>
  <c r="C45" i="25"/>
  <c r="D45" i="25"/>
  <c r="C44" i="25"/>
  <c r="D44" i="25"/>
  <c r="C43" i="25"/>
  <c r="D43" i="25"/>
  <c r="C42" i="25"/>
  <c r="D42" i="25"/>
  <c r="C41" i="25"/>
  <c r="D41" i="25"/>
  <c r="C40" i="25"/>
  <c r="D40" i="25"/>
  <c r="C39" i="25"/>
  <c r="D39" i="25"/>
  <c r="C38" i="25"/>
  <c r="D38" i="25"/>
  <c r="C37" i="25"/>
  <c r="D37" i="25"/>
  <c r="C36" i="25"/>
  <c r="D36" i="25"/>
  <c r="C35" i="25"/>
  <c r="D35" i="25"/>
  <c r="C34" i="25"/>
  <c r="D34" i="25"/>
  <c r="Q4" i="25"/>
  <c r="Q5" i="25"/>
  <c r="Q6" i="25"/>
  <c r="Q7" i="25"/>
  <c r="Q8" i="25"/>
  <c r="Q9" i="25"/>
  <c r="Q10" i="25"/>
  <c r="Q11" i="25"/>
  <c r="Q12" i="25"/>
  <c r="Q13" i="25"/>
  <c r="Q14" i="25"/>
  <c r="Q15" i="25"/>
  <c r="Q16" i="25"/>
  <c r="Q17" i="25"/>
  <c r="Q18" i="25"/>
  <c r="Q19" i="25"/>
  <c r="Q20" i="25"/>
  <c r="Q21" i="25"/>
  <c r="Q22" i="25"/>
  <c r="Q23" i="25"/>
  <c r="Q24" i="25"/>
  <c r="Q25" i="25"/>
  <c r="Q26" i="25"/>
  <c r="Q27" i="25"/>
  <c r="Q28" i="25"/>
  <c r="Q29" i="25"/>
  <c r="Q30" i="25"/>
  <c r="Q31" i="25"/>
  <c r="Q32" i="25"/>
  <c r="Q33" i="25"/>
  <c r="R33" i="25"/>
  <c r="C33" i="25"/>
  <c r="D33" i="25"/>
  <c r="R32" i="25"/>
  <c r="C32" i="25"/>
  <c r="D32" i="25"/>
  <c r="A2" i="25"/>
  <c r="A3" i="25"/>
  <c r="A4" i="25"/>
  <c r="A5" i="25"/>
  <c r="A6" i="25"/>
  <c r="A7" i="25"/>
  <c r="A8" i="25"/>
  <c r="A11" i="25"/>
  <c r="A12" i="25"/>
  <c r="A13" i="25"/>
  <c r="A14" i="25"/>
  <c r="A15" i="25"/>
  <c r="A16" i="25"/>
  <c r="A17" i="25"/>
  <c r="A20" i="25"/>
  <c r="A21" i="25"/>
  <c r="A22" i="25"/>
  <c r="A23" i="25"/>
  <c r="A24" i="25"/>
  <c r="A27" i="25"/>
  <c r="A28" i="25"/>
  <c r="A29" i="25"/>
  <c r="A30" i="25"/>
  <c r="A31" i="25"/>
  <c r="A32" i="25"/>
  <c r="R31" i="25"/>
  <c r="C31" i="25"/>
  <c r="D31" i="25"/>
  <c r="R30" i="25"/>
  <c r="C30" i="25"/>
  <c r="D30" i="25"/>
  <c r="R29" i="25"/>
  <c r="I29" i="25"/>
  <c r="H29" i="25"/>
  <c r="E29" i="25"/>
  <c r="C29" i="25"/>
  <c r="D29" i="25"/>
  <c r="R28" i="25"/>
  <c r="C28" i="25"/>
  <c r="D28" i="25"/>
  <c r="R27" i="25"/>
  <c r="I28" i="25"/>
  <c r="H28" i="25"/>
  <c r="E28" i="25"/>
  <c r="C27" i="25"/>
  <c r="D27" i="25"/>
  <c r="R26" i="25"/>
  <c r="C26" i="25"/>
  <c r="D26" i="25"/>
  <c r="R25" i="25"/>
  <c r="C25" i="25"/>
  <c r="D25" i="25"/>
  <c r="R24" i="25"/>
  <c r="C24" i="25"/>
  <c r="D24" i="25"/>
  <c r="R23" i="25"/>
  <c r="I23" i="25"/>
  <c r="H23" i="25"/>
  <c r="E23" i="25"/>
  <c r="C23" i="25"/>
  <c r="D23" i="25"/>
  <c r="R22" i="25"/>
  <c r="C22" i="25"/>
  <c r="D22" i="25"/>
  <c r="R21" i="25"/>
  <c r="I21" i="25"/>
  <c r="H21" i="25"/>
  <c r="E21" i="25"/>
  <c r="C21" i="25"/>
  <c r="D21" i="25"/>
  <c r="R20" i="25"/>
  <c r="I20" i="25"/>
  <c r="H20" i="25"/>
  <c r="C20" i="25"/>
  <c r="D20" i="25"/>
  <c r="R19" i="25"/>
  <c r="C19" i="25"/>
  <c r="D19" i="25"/>
  <c r="R18" i="25"/>
  <c r="C18" i="25"/>
  <c r="D18" i="25"/>
  <c r="R17" i="25"/>
  <c r="I17" i="25"/>
  <c r="H17" i="25"/>
  <c r="C17" i="25"/>
  <c r="D17" i="25"/>
  <c r="R16" i="25"/>
  <c r="C16" i="25"/>
  <c r="D16" i="25"/>
  <c r="R15" i="25"/>
  <c r="C15" i="25"/>
  <c r="D15" i="25"/>
  <c r="R14" i="25"/>
  <c r="I14" i="25"/>
  <c r="H14" i="25"/>
  <c r="E14" i="25"/>
  <c r="C14" i="25"/>
  <c r="D14" i="25"/>
  <c r="R13" i="25"/>
  <c r="C13" i="25"/>
  <c r="D13" i="25"/>
  <c r="R12" i="25"/>
  <c r="C12" i="25"/>
  <c r="D12" i="25"/>
  <c r="R11" i="25"/>
  <c r="I12" i="25"/>
  <c r="H12" i="25"/>
  <c r="E12" i="25"/>
  <c r="C11" i="25"/>
  <c r="D11" i="25"/>
  <c r="R10" i="25"/>
  <c r="C10" i="25"/>
  <c r="D10" i="25"/>
  <c r="R9" i="25"/>
  <c r="C9" i="25"/>
  <c r="D9" i="25"/>
  <c r="R8" i="25"/>
  <c r="C8" i="25"/>
  <c r="D8" i="25"/>
  <c r="R7" i="25"/>
  <c r="C7" i="25"/>
  <c r="D7" i="25"/>
  <c r="R6" i="25"/>
  <c r="I6" i="25"/>
  <c r="H6" i="25"/>
  <c r="E6" i="25"/>
  <c r="C6" i="25"/>
  <c r="D6" i="25"/>
  <c r="R5" i="25"/>
  <c r="C5" i="25"/>
  <c r="D5" i="25"/>
  <c r="R4" i="25"/>
  <c r="C4" i="25"/>
  <c r="D4" i="25"/>
  <c r="R3" i="25"/>
  <c r="I3" i="25"/>
  <c r="H3" i="25"/>
  <c r="E3" i="25"/>
  <c r="C3" i="25"/>
  <c r="D3" i="25"/>
  <c r="C2" i="25"/>
  <c r="D2" i="25"/>
  <c r="D35" i="23"/>
  <c r="D34" i="23"/>
  <c r="D33" i="23"/>
  <c r="D32" i="23"/>
  <c r="D31" i="23"/>
  <c r="D30" i="23"/>
  <c r="D29" i="23"/>
  <c r="D28" i="23"/>
  <c r="D27" i="23"/>
  <c r="D26" i="23"/>
  <c r="D25" i="23"/>
  <c r="D24" i="23"/>
  <c r="D23" i="23"/>
  <c r="D22" i="23"/>
  <c r="D21" i="23"/>
  <c r="D20" i="23"/>
  <c r="D19" i="23"/>
  <c r="D18" i="23"/>
  <c r="D17" i="23"/>
  <c r="D16" i="23"/>
  <c r="D15" i="23"/>
  <c r="D14" i="23"/>
  <c r="D13" i="23"/>
  <c r="D12" i="23"/>
  <c r="D11" i="23"/>
  <c r="D10" i="23"/>
  <c r="D9" i="23"/>
  <c r="D8" i="23"/>
  <c r="D7" i="23"/>
  <c r="D6" i="23"/>
  <c r="D5" i="23"/>
  <c r="D4" i="23"/>
  <c r="D3" i="23"/>
  <c r="D2" i="23"/>
  <c r="O4" i="23"/>
  <c r="O5" i="23"/>
  <c r="P3" i="23"/>
  <c r="O6" i="23"/>
  <c r="P5" i="23"/>
  <c r="P4" i="23"/>
  <c r="L25" i="9"/>
  <c r="L26" i="9"/>
  <c r="O7" i="23"/>
  <c r="P6" i="23"/>
  <c r="O8" i="23"/>
  <c r="P7" i="23"/>
  <c r="E29" i="23"/>
  <c r="E27" i="23"/>
  <c r="E23" i="23"/>
  <c r="E21" i="23"/>
  <c r="E14" i="23"/>
  <c r="E11" i="23"/>
  <c r="E6" i="23"/>
  <c r="B3" i="23"/>
  <c r="C3" i="23"/>
  <c r="E3" i="23"/>
  <c r="C2" i="23"/>
  <c r="A2" i="23"/>
  <c r="A3" i="23"/>
  <c r="A4" i="23"/>
  <c r="A5" i="23"/>
  <c r="A6" i="23"/>
  <c r="A7" i="23"/>
  <c r="A8" i="23"/>
  <c r="A11" i="23"/>
  <c r="A12" i="23"/>
  <c r="A13" i="23"/>
  <c r="A14" i="23"/>
  <c r="A15" i="23"/>
  <c r="A16" i="23"/>
  <c r="A17" i="23"/>
  <c r="A20" i="23"/>
  <c r="A21" i="23"/>
  <c r="A22" i="23"/>
  <c r="A23" i="23"/>
  <c r="A24" i="23"/>
  <c r="A27" i="23"/>
  <c r="A28" i="23"/>
  <c r="A29" i="23"/>
  <c r="A30" i="23"/>
  <c r="A31" i="23"/>
  <c r="A32" i="23"/>
  <c r="O9" i="23"/>
  <c r="P8" i="23"/>
  <c r="B4" i="23"/>
  <c r="B5" i="23"/>
  <c r="C5" i="23"/>
  <c r="B3" i="22"/>
  <c r="B4" i="22"/>
  <c r="B5" i="22"/>
  <c r="A2" i="22"/>
  <c r="A3" i="22"/>
  <c r="A4" i="22"/>
  <c r="A5" i="22"/>
  <c r="A6" i="22"/>
  <c r="A7" i="22"/>
  <c r="A8" i="22"/>
  <c r="A11" i="22"/>
  <c r="A12" i="22"/>
  <c r="A13" i="22"/>
  <c r="A14" i="22"/>
  <c r="A15" i="22"/>
  <c r="A16" i="22"/>
  <c r="A17" i="22"/>
  <c r="A20" i="22"/>
  <c r="A21" i="22"/>
  <c r="A22" i="22"/>
  <c r="A23" i="22"/>
  <c r="A24" i="22"/>
  <c r="A27" i="22"/>
  <c r="A28" i="22"/>
  <c r="A29" i="22"/>
  <c r="A30" i="22"/>
  <c r="A31" i="22"/>
  <c r="A32" i="22"/>
  <c r="D55" i="3"/>
  <c r="D63" i="3"/>
  <c r="D58" i="3"/>
  <c r="D59" i="3"/>
  <c r="D61" i="3"/>
  <c r="D62" i="3"/>
  <c r="B63" i="3"/>
  <c r="H29" i="23"/>
  <c r="H26" i="22"/>
  <c r="E26" i="22"/>
  <c r="D49" i="3"/>
  <c r="D53" i="3"/>
  <c r="I27" i="23"/>
  <c r="B53" i="3"/>
  <c r="H27" i="23"/>
  <c r="E24" i="22"/>
  <c r="D42" i="3"/>
  <c r="D43" i="3"/>
  <c r="D47" i="3"/>
  <c r="D46" i="3"/>
  <c r="B47" i="3"/>
  <c r="H22" i="22"/>
  <c r="E22" i="22"/>
  <c r="D32" i="3"/>
  <c r="D33" i="3"/>
  <c r="D34" i="3"/>
  <c r="D40" i="3"/>
  <c r="I21" i="23"/>
  <c r="B40" i="3"/>
  <c r="H21" i="23"/>
  <c r="E20" i="22"/>
  <c r="H16" i="22"/>
  <c r="D26" i="3"/>
  <c r="D27" i="3"/>
  <c r="D28" i="3"/>
  <c r="D29" i="3"/>
  <c r="I14" i="23"/>
  <c r="B29" i="3"/>
  <c r="H14" i="23"/>
  <c r="E13" i="22"/>
  <c r="D18" i="3"/>
  <c r="D20" i="3"/>
  <c r="D19" i="3"/>
  <c r="B20" i="3"/>
  <c r="H11" i="23"/>
  <c r="H11" i="22"/>
  <c r="E11" i="22"/>
  <c r="E8" i="22"/>
  <c r="D9" i="3"/>
  <c r="D11" i="3"/>
  <c r="D16" i="3"/>
  <c r="D12" i="3"/>
  <c r="D13" i="3"/>
  <c r="D14" i="3"/>
  <c r="D15" i="3"/>
  <c r="B16" i="3"/>
  <c r="H6" i="23"/>
  <c r="H5" i="22"/>
  <c r="E5" i="22"/>
  <c r="C4" i="22"/>
  <c r="D4" i="22"/>
  <c r="C3" i="22"/>
  <c r="D3" i="22"/>
  <c r="D6" i="3"/>
  <c r="D7" i="3"/>
  <c r="B7" i="3"/>
  <c r="H3" i="23"/>
  <c r="H2" i="22"/>
  <c r="E2" i="22"/>
  <c r="C2" i="22"/>
  <c r="D2" i="22"/>
  <c r="G7" i="21"/>
  <c r="G6" i="21"/>
  <c r="A2" i="21"/>
  <c r="R10" i="21"/>
  <c r="R9" i="2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H2" i="13"/>
  <c r="E2" i="13"/>
  <c r="C2" i="13"/>
  <c r="D2" i="13"/>
  <c r="C3" i="13"/>
  <c r="D3" i="13"/>
  <c r="B4" i="13"/>
  <c r="B8" i="12"/>
  <c r="F8" i="12"/>
  <c r="J8" i="12"/>
  <c r="N8" i="12"/>
  <c r="R8" i="12"/>
  <c r="F1" i="12"/>
  <c r="J1" i="12"/>
  <c r="N1" i="12"/>
  <c r="R1" i="12"/>
  <c r="E20"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c r="I3" i="23"/>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B6" i="23"/>
  <c r="C6" i="23"/>
  <c r="B6" i="4"/>
  <c r="C5" i="4"/>
  <c r="D5" i="4"/>
  <c r="C6" i="22"/>
  <c r="D6" i="22"/>
  <c r="B7" i="22"/>
  <c r="B7" i="13"/>
  <c r="C6" i="13"/>
  <c r="D6" i="13"/>
  <c r="F15" i="12"/>
  <c r="J15" i="12"/>
  <c r="N15" i="12"/>
  <c r="R15" i="12"/>
  <c r="B22" i="12"/>
  <c r="O11" i="23"/>
  <c r="P10" i="23"/>
  <c r="B7" i="23"/>
  <c r="B8" i="23"/>
  <c r="C6" i="4"/>
  <c r="D6" i="4"/>
  <c r="B7" i="4"/>
  <c r="C7" i="13"/>
  <c r="D7" i="13"/>
  <c r="B8" i="13"/>
  <c r="B8" i="22"/>
  <c r="D7" i="22"/>
  <c r="C7" i="22"/>
  <c r="F22" i="12"/>
  <c r="J22" i="12"/>
  <c r="N22" i="12"/>
  <c r="R22" i="12"/>
  <c r="B29" i="12"/>
  <c r="F29" i="12"/>
  <c r="J29" i="12"/>
  <c r="N29" i="12"/>
  <c r="R29" i="12"/>
  <c r="O12" i="23"/>
  <c r="P11" i="23"/>
  <c r="C7" i="23"/>
  <c r="C8" i="23"/>
  <c r="B9" i="23"/>
  <c r="B9" i="13"/>
  <c r="C8" i="13"/>
  <c r="D8" i="13"/>
  <c r="B9" i="22"/>
  <c r="C8" i="22"/>
  <c r="D8" i="22"/>
  <c r="D7" i="4"/>
  <c r="B8" i="4"/>
  <c r="C7" i="4"/>
  <c r="O13" i="23"/>
  <c r="P12" i="23"/>
  <c r="B10" i="23"/>
  <c r="C9" i="23"/>
  <c r="C8" i="4"/>
  <c r="D8" i="4"/>
  <c r="B9" i="4"/>
  <c r="C9" i="22"/>
  <c r="D9" i="22"/>
  <c r="B10" i="22"/>
  <c r="C9" i="13"/>
  <c r="D9" i="13"/>
  <c r="B10" i="13"/>
  <c r="O14" i="23"/>
  <c r="P13" i="23"/>
  <c r="C10" i="23"/>
  <c r="B11" i="23"/>
  <c r="B11" i="22"/>
  <c r="C10" i="22"/>
  <c r="D10" i="22"/>
  <c r="B10" i="4"/>
  <c r="C9" i="4"/>
  <c r="D9" i="4"/>
  <c r="D10" i="13"/>
  <c r="B11" i="13"/>
  <c r="C10" i="13"/>
  <c r="O15" i="23"/>
  <c r="P14" i="23"/>
  <c r="C11" i="23"/>
  <c r="B12" i="23"/>
  <c r="C11" i="13"/>
  <c r="D11" i="13"/>
  <c r="B12" i="13"/>
  <c r="B11" i="4"/>
  <c r="C10" i="4"/>
  <c r="D10" i="4"/>
  <c r="B12" i="22"/>
  <c r="C11" i="22"/>
  <c r="D11" i="22"/>
  <c r="O16" i="23"/>
  <c r="P15" i="23"/>
  <c r="B13" i="23"/>
  <c r="C12" i="23"/>
  <c r="C12" i="22"/>
  <c r="D12" i="22"/>
  <c r="B13" i="22"/>
  <c r="C12" i="13"/>
  <c r="B13" i="13"/>
  <c r="D12" i="13"/>
  <c r="D11" i="4"/>
  <c r="B12" i="4"/>
  <c r="C11" i="4"/>
  <c r="O17" i="23"/>
  <c r="P16" i="23"/>
  <c r="C13" i="23"/>
  <c r="B14" i="23"/>
  <c r="B13" i="4"/>
  <c r="C12" i="4"/>
  <c r="D12" i="4"/>
  <c r="C13" i="22"/>
  <c r="D13" i="22"/>
  <c r="B14" i="22"/>
  <c r="B14" i="13"/>
  <c r="D13" i="13"/>
  <c r="C13" i="13"/>
  <c r="O18" i="23"/>
  <c r="P17" i="23"/>
  <c r="C14" i="23"/>
  <c r="B15" i="23"/>
  <c r="B15" i="22"/>
  <c r="C14" i="22"/>
  <c r="D14" i="22"/>
  <c r="C14" i="13"/>
  <c r="D14" i="13"/>
  <c r="B15" i="13"/>
  <c r="C13" i="4"/>
  <c r="D13" i="4"/>
  <c r="B14" i="4"/>
  <c r="O19" i="23"/>
  <c r="P18" i="23"/>
  <c r="B16" i="23"/>
  <c r="C15" i="23"/>
  <c r="B16" i="13"/>
  <c r="C15" i="13"/>
  <c r="D15" i="13"/>
  <c r="B16" i="22"/>
  <c r="C15" i="22"/>
  <c r="D15" i="22"/>
  <c r="B15" i="4"/>
  <c r="C14" i="4"/>
  <c r="D14" i="4"/>
  <c r="O20" i="23"/>
  <c r="P19" i="23"/>
  <c r="C16" i="23"/>
  <c r="B17" i="23"/>
  <c r="C15" i="4"/>
  <c r="D15" i="4"/>
  <c r="B16" i="4"/>
  <c r="B17" i="22"/>
  <c r="C16" i="22"/>
  <c r="D16" i="22"/>
  <c r="C16" i="13"/>
  <c r="D16" i="13"/>
  <c r="B17" i="13"/>
  <c r="O21" i="23"/>
  <c r="P20" i="23"/>
  <c r="B18" i="23"/>
  <c r="C17" i="23"/>
  <c r="B18" i="22"/>
  <c r="C17" i="22"/>
  <c r="D17" i="22"/>
  <c r="B17" i="4"/>
  <c r="C16" i="4"/>
  <c r="D16" i="4"/>
  <c r="C17" i="13"/>
  <c r="D17" i="13"/>
  <c r="B18" i="13"/>
  <c r="O22" i="23"/>
  <c r="P21" i="23"/>
  <c r="C18" i="23"/>
  <c r="B19" i="23"/>
  <c r="C17" i="4"/>
  <c r="D17" i="4"/>
  <c r="B18" i="4"/>
  <c r="B19" i="22"/>
  <c r="C18" i="22"/>
  <c r="D18" i="22"/>
  <c r="D18" i="13"/>
  <c r="B19" i="13"/>
  <c r="C18" i="13"/>
  <c r="P22" i="23"/>
  <c r="O23" i="23"/>
  <c r="B20" i="23"/>
  <c r="C19" i="23"/>
  <c r="B20" i="13"/>
  <c r="C19" i="13"/>
  <c r="D19" i="13"/>
  <c r="B19" i="4"/>
  <c r="C18" i="4"/>
  <c r="D18" i="4"/>
  <c r="C19" i="22"/>
  <c r="D19" i="22"/>
  <c r="B20" i="22"/>
  <c r="O24" i="23"/>
  <c r="P23" i="23"/>
  <c r="C20" i="23"/>
  <c r="B21" i="23"/>
  <c r="B21" i="13"/>
  <c r="C20" i="13"/>
  <c r="D20" i="13"/>
  <c r="B20" i="4"/>
  <c r="C19" i="4"/>
  <c r="D19" i="4"/>
  <c r="C20" i="22"/>
  <c r="D20" i="22"/>
  <c r="B21" i="22"/>
  <c r="O25" i="23"/>
  <c r="P24" i="23"/>
  <c r="C21" i="23"/>
  <c r="B22" i="23"/>
  <c r="B21" i="4"/>
  <c r="C20" i="4"/>
  <c r="D20" i="4"/>
  <c r="B22" i="22"/>
  <c r="C21" i="22"/>
  <c r="D21" i="22"/>
  <c r="C21" i="13"/>
  <c r="D21" i="13"/>
  <c r="B22" i="13"/>
  <c r="O26" i="23"/>
  <c r="P25" i="23"/>
  <c r="B23" i="23"/>
  <c r="C22" i="23"/>
  <c r="C22" i="22"/>
  <c r="D22" i="22"/>
  <c r="B23" i="22"/>
  <c r="C22" i="13"/>
  <c r="D22" i="13"/>
  <c r="B23" i="13"/>
  <c r="C21" i="4"/>
  <c r="D21" i="4"/>
  <c r="B22" i="4"/>
  <c r="O27" i="23"/>
  <c r="P26" i="23"/>
  <c r="B24" i="23"/>
  <c r="C23" i="23"/>
  <c r="B24" i="13"/>
  <c r="C23" i="13"/>
  <c r="D23" i="13"/>
  <c r="B24" i="22"/>
  <c r="C23" i="22"/>
  <c r="D23" i="22"/>
  <c r="C22" i="4"/>
  <c r="D22" i="4"/>
  <c r="B23" i="4"/>
  <c r="O28" i="23"/>
  <c r="P27" i="23"/>
  <c r="C24" i="23"/>
  <c r="B25" i="23"/>
  <c r="B25" i="22"/>
  <c r="C24" i="22"/>
  <c r="D24" i="22"/>
  <c r="B24" i="4"/>
  <c r="C23" i="4"/>
  <c r="D23" i="4"/>
  <c r="C24" i="13"/>
  <c r="D24" i="13"/>
  <c r="B25" i="13"/>
  <c r="O29" i="23"/>
  <c r="P28" i="23"/>
  <c r="B26" i="23"/>
  <c r="C25" i="23"/>
  <c r="B26" i="13"/>
  <c r="C25" i="13"/>
  <c r="D25" i="13"/>
  <c r="B25" i="4"/>
  <c r="C24" i="4"/>
  <c r="D24" i="4"/>
  <c r="C25" i="22"/>
  <c r="D25" i="22"/>
  <c r="B26" i="22"/>
  <c r="O30" i="23"/>
  <c r="P29" i="23"/>
  <c r="C26" i="23"/>
  <c r="B27" i="23"/>
  <c r="B27" i="22"/>
  <c r="C26" i="22"/>
  <c r="D26" i="22"/>
  <c r="C25" i="4"/>
  <c r="D25" i="4"/>
  <c r="B26" i="4"/>
  <c r="D26" i="13"/>
  <c r="B27" i="13"/>
  <c r="C26" i="13"/>
  <c r="O31" i="23"/>
  <c r="P30" i="23"/>
  <c r="B28" i="23"/>
  <c r="C27" i="23"/>
  <c r="B28" i="13"/>
  <c r="C27" i="13"/>
  <c r="D27" i="13"/>
  <c r="C26" i="4"/>
  <c r="D26" i="4"/>
  <c r="B27" i="4"/>
  <c r="B28" i="22"/>
  <c r="C27" i="22"/>
  <c r="D27" i="22"/>
  <c r="O32" i="23"/>
  <c r="P31" i="23"/>
  <c r="C28" i="23"/>
  <c r="B29" i="23"/>
  <c r="C27" i="4"/>
  <c r="B28" i="4"/>
  <c r="D27" i="4"/>
  <c r="C28" i="22"/>
  <c r="D28" i="22"/>
  <c r="B29" i="22"/>
  <c r="C28" i="13"/>
  <c r="D28" i="13"/>
  <c r="B29" i="13"/>
  <c r="O33" i="23"/>
  <c r="P32" i="23"/>
  <c r="B30" i="23"/>
  <c r="C29" i="23"/>
  <c r="B29" i="4"/>
  <c r="D28" i="4"/>
  <c r="C28" i="4"/>
  <c r="C29" i="13"/>
  <c r="D29" i="13"/>
  <c r="B30" i="13"/>
  <c r="B30" i="22"/>
  <c r="C29" i="22"/>
  <c r="D29" i="22"/>
  <c r="P33" i="23"/>
  <c r="C30" i="23"/>
  <c r="B31" i="23"/>
  <c r="C30" i="22"/>
  <c r="D30" i="22"/>
  <c r="B31" i="22"/>
  <c r="B30" i="4"/>
  <c r="C29" i="4"/>
  <c r="D29" i="4"/>
  <c r="D30" i="13"/>
  <c r="B31" i="13"/>
  <c r="C30" i="13"/>
  <c r="B32" i="23"/>
  <c r="C31" i="23"/>
  <c r="B31" i="4"/>
  <c r="C30" i="4"/>
  <c r="D30" i="4"/>
  <c r="C31" i="13"/>
  <c r="B32" i="13"/>
  <c r="D31" i="13"/>
  <c r="B32" i="22"/>
  <c r="C31" i="22"/>
  <c r="D31" i="22"/>
  <c r="C32" i="23"/>
  <c r="B33" i="23"/>
  <c r="C32" i="22"/>
  <c r="D32" i="22"/>
  <c r="B33" i="22"/>
  <c r="B33" i="13"/>
  <c r="C32" i="13"/>
  <c r="D32" i="13"/>
  <c r="C31" i="4"/>
  <c r="D31" i="4"/>
  <c r="B32" i="4"/>
  <c r="B34" i="23"/>
  <c r="C33" i="23"/>
  <c r="B33" i="4"/>
  <c r="C32" i="4"/>
  <c r="D32" i="4"/>
  <c r="C33" i="13"/>
  <c r="D33" i="13"/>
  <c r="B34" i="13"/>
  <c r="B34" i="22"/>
  <c r="C33" i="22"/>
  <c r="D33" i="22"/>
  <c r="B35" i="23"/>
  <c r="C34" i="23"/>
  <c r="B35" i="22"/>
  <c r="C34" i="22"/>
  <c r="D34" i="22"/>
  <c r="B35" i="13"/>
  <c r="C34" i="13"/>
  <c r="D34" i="13"/>
  <c r="B34" i="4"/>
  <c r="C33" i="4"/>
  <c r="D33" i="4"/>
  <c r="B36" i="23"/>
  <c r="C35" i="23"/>
  <c r="B36" i="13"/>
  <c r="C35" i="13"/>
  <c r="D35" i="13"/>
  <c r="C35" i="22"/>
  <c r="D35" i="22"/>
  <c r="B36" i="22"/>
  <c r="B35" i="4"/>
  <c r="C34" i="4"/>
  <c r="D34" i="4"/>
  <c r="B37" i="23"/>
  <c r="C36" i="23"/>
  <c r="D36" i="23"/>
  <c r="C36" i="22"/>
  <c r="D36" i="22"/>
  <c r="B37" i="22"/>
  <c r="C36" i="13"/>
  <c r="B37" i="13"/>
  <c r="D36" i="13"/>
  <c r="D35" i="4"/>
  <c r="B36" i="4"/>
  <c r="C35" i="4"/>
  <c r="C37" i="23"/>
  <c r="D37" i="23"/>
  <c r="B38" i="23"/>
  <c r="B37" i="4"/>
  <c r="C36" i="4"/>
  <c r="D36" i="4"/>
  <c r="C37" i="13"/>
  <c r="D37" i="13"/>
  <c r="B38" i="13"/>
  <c r="B38" i="22"/>
  <c r="C37" i="22"/>
  <c r="D37" i="22"/>
  <c r="B39" i="23"/>
  <c r="C38" i="23"/>
  <c r="D38" i="23"/>
  <c r="B38" i="4"/>
  <c r="C37" i="4"/>
  <c r="D37" i="4"/>
  <c r="C38" i="22"/>
  <c r="D38" i="22"/>
  <c r="B39" i="22"/>
  <c r="D38" i="13"/>
  <c r="B39" i="13"/>
  <c r="C38" i="13"/>
  <c r="B40" i="23"/>
  <c r="C39" i="23"/>
  <c r="D39" i="23"/>
  <c r="C38" i="4"/>
  <c r="D38" i="4"/>
  <c r="B39" i="4"/>
  <c r="B40" i="13"/>
  <c r="C39" i="13"/>
  <c r="D39" i="13"/>
  <c r="B40" i="22"/>
  <c r="C39" i="22"/>
  <c r="D39" i="22"/>
  <c r="C40" i="23"/>
  <c r="D40" i="23"/>
  <c r="B41" i="23"/>
  <c r="C40" i="13"/>
  <c r="D40" i="13"/>
  <c r="B41" i="13"/>
  <c r="C40" i="22"/>
  <c r="D40" i="22"/>
  <c r="B41" i="22"/>
  <c r="C39" i="4"/>
  <c r="D39" i="4"/>
  <c r="B40" i="4"/>
  <c r="B42" i="23"/>
  <c r="C41" i="23"/>
  <c r="D41" i="23"/>
  <c r="B42" i="22"/>
  <c r="C41" i="22"/>
  <c r="D41" i="22"/>
  <c r="C41" i="13"/>
  <c r="D41" i="13"/>
  <c r="B42" i="13"/>
  <c r="B41" i="4"/>
  <c r="C40" i="4"/>
  <c r="D40" i="4"/>
  <c r="B43" i="23"/>
  <c r="C42" i="23"/>
  <c r="D42" i="23"/>
  <c r="D42" i="13"/>
  <c r="C42" i="13"/>
  <c r="B43" i="13"/>
  <c r="B43" i="22"/>
  <c r="C42" i="22"/>
  <c r="D42" i="22"/>
  <c r="B42" i="4"/>
  <c r="C41" i="4"/>
  <c r="D41" i="4"/>
  <c r="B44" i="23"/>
  <c r="C43" i="23"/>
  <c r="D43" i="23"/>
  <c r="C42" i="4"/>
  <c r="D42" i="4"/>
  <c r="B43" i="4"/>
  <c r="C43" i="22"/>
  <c r="D43" i="22"/>
  <c r="B44" i="22"/>
  <c r="B44" i="13"/>
  <c r="C43" i="13"/>
  <c r="D43" i="13"/>
  <c r="B45" i="23"/>
  <c r="C44" i="23"/>
  <c r="D44" i="23"/>
  <c r="C44" i="13"/>
  <c r="B45" i="13"/>
  <c r="D44" i="13"/>
  <c r="C44" i="22"/>
  <c r="D44" i="22"/>
  <c r="B45" i="22"/>
  <c r="C43" i="4"/>
  <c r="D43" i="4"/>
  <c r="B44" i="4"/>
  <c r="C45" i="23"/>
  <c r="D45" i="23"/>
  <c r="B45" i="4"/>
  <c r="C44" i="4"/>
  <c r="D44" i="4"/>
  <c r="C45" i="22"/>
  <c r="D45" i="22"/>
  <c r="C45" i="13"/>
  <c r="D45" i="13"/>
  <c r="D45" i="4"/>
  <c r="C45" i="4"/>
</calcChain>
</file>

<file path=xl/sharedStrings.xml><?xml version="1.0" encoding="utf-8"?>
<sst xmlns="http://schemas.openxmlformats.org/spreadsheetml/2006/main" count="4930" uniqueCount="1300">
  <si>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</si>
  <si>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</si>
  <si>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</si>
  <si>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</si>
  <si>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</si>
  <si>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</si>
  <si>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</si>
  <si>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</si>
  <si>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</si>
  <si>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</si>
  <si>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</si>
  <si>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</si>
  <si>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</si>
  <si>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</si>
  <si>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</si>
  <si>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</si>
  <si>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</si>
  <si>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</si>
  <si>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</si>
  <si>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</si>
  <si>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</si>
  <si>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</si>
  <si>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</si>
  <si>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</si>
  <si>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</si>
  <si>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</si>
  <si>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</si>
  <si>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</si>
  <si>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</si>
  <si>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</si>
  <si>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</si>
  <si>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</si>
  <si>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</si>
  <si>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</si>
  <si>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</si>
  <si>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</si>
  <si>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</si>
  <si>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</si>
  <si>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</si>
  <si>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</si>
  <si>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</si>
  <si>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</si>
  <si>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</si>
  <si>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</si>
  <si>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</si>
  <si>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</si>
  <si>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</si>
  <si>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</si>
  <si>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</si>
  <si>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</si>
  <si>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</si>
  <si>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</si>
  <si>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</si>
  <si>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</si>
  <si>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</si>
  <si>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</si>
  <si>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</si>
  <si>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</si>
  <si>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</si>
  <si>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</si>
  <si>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</si>
  <si>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</si>
  <si>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</si>
  <si>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</si>
  <si>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</si>
  <si>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</si>
  <si>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</si>
  <si>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</si>
  <si>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</si>
  <si>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</si>
  <si>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</si>
  <si>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</si>
  <si>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</si>
  <si>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</si>
  <si>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</si>
  <si>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</si>
  <si>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</si>
  <si>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</si>
  <si>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</si>
  <si>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</si>
  <si>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</si>
  <si>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</si>
  <si>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</si>
  <si>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</si>
  <si>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</si>
  <si>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</si>
  <si>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</si>
  <si>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</si>
  <si>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</si>
  <si>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</si>
  <si>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</si>
  <si>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</si>
  <si>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</si>
  <si>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</si>
  <si>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</si>
  <si>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</si>
  <si>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</si>
  <si>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</si>
  <si>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</si>
  <si>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</si>
  <si>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</si>
  <si>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</si>
  <si>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</si>
  <si>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</si>
  <si>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</si>
  <si>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</si>
  <si>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</si>
  <si>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</si>
  <si>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</si>
  <si>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</si>
  <si>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</si>
  <si>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</si>
  <si>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</si>
  <si>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</si>
  <si>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</si>
  <si>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</si>
  <si>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</si>
  <si>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</si>
  <si>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</si>
  <si>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</si>
  <si>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</si>
  <si>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</si>
  <si>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</si>
  <si>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</si>
  <si>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</si>
  <si>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</si>
  <si>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</si>
  <si>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</si>
  <si>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</si>
  <si>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</si>
  <si>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</si>
  <si>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</si>
  <si>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</si>
  <si>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</si>
  <si>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</si>
  <si>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</si>
  <si>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</si>
  <si>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</si>
  <si>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</si>
  <si>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</si>
  <si>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</si>
  <si>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</si>
  <si>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</si>
  <si>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</si>
  <si>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</si>
  <si>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</si>
  <si>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</si>
  <si>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</si>
  <si>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</si>
  <si>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</si>
  <si>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</si>
  <si>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</si>
  <si>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</si>
  <si>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</si>
  <si>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</si>
  <si>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</si>
  <si>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</si>
  <si>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</si>
  <si>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</si>
  <si>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</si>
  <si>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</si>
  <si>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</si>
  <si>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</si>
  <si>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</si>
  <si>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</si>
  <si>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</si>
  <si>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</si>
  <si>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</si>
  <si>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</si>
  <si>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</si>
  <si>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</si>
  <si>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</si>
  <si>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</si>
  <si>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</si>
  <si>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</si>
  <si>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</si>
  <si>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</si>
  <si>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</si>
  <si>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</si>
  <si>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</si>
  <si>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</si>
  <si>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</si>
  <si>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</si>
  <si>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</si>
  <si>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</si>
  <si>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</si>
  <si>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</si>
  <si>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</si>
  <si>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</si>
  <si>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</si>
  <si>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</si>
  <si>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</si>
  <si>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</si>
  <si>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</si>
  <si>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</si>
  <si>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</si>
  <si>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</si>
  <si>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</si>
  <si>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</si>
  <si>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</si>
  <si>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</si>
  <si>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</si>
  <si>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</si>
  <si>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</si>
  <si>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</si>
  <si>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</si>
  <si>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</si>
  <si>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</si>
  <si>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</si>
  <si>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</si>
  <si>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</si>
  <si>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</si>
  <si>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</si>
  <si>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</si>
  <si>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</si>
  <si>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</si>
  <si>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</si>
  <si>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</si>
  <si>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</si>
  <si>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</si>
  <si>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</si>
  <si>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</si>
  <si>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</si>
  <si>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</si>
  <si>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</si>
  <si>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</si>
  <si>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</si>
  <si>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</si>
  <si>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</si>
  <si>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</si>
  <si>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</si>
  <si>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</si>
  <si>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</si>
  <si>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</si>
  <si>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</si>
  <si>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</si>
  <si>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</si>
  <si>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</si>
  <si>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</si>
  <si>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</si>
  <si>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</si>
  <si>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</si>
  <si>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</si>
  <si>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</si>
  <si>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</si>
  <si>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</si>
  <si>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</si>
  <si>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</si>
  <si>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</si>
  <si>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</si>
  <si>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</si>
  <si>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</si>
  <si>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</si>
  <si>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</si>
  <si>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</si>
  <si>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</si>
  <si>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</si>
  <si>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</si>
  <si>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</si>
  <si>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</si>
  <si>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</si>
  <si>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</si>
  <si>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</si>
  <si>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</si>
  <si>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</si>
  <si>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</si>
  <si>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</si>
  <si>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</si>
  <si>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</si>
  <si>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</si>
  <si>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</si>
  <si>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</si>
  <si>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</si>
  <si>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</si>
  <si>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</si>
  <si>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</si>
  <si>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</si>
  <si>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</si>
  <si>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</si>
  <si>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</si>
  <si>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</si>
  <si>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</si>
  <si>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</si>
  <si>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</si>
  <si>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</si>
  <si>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</si>
  <si>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</si>
  <si>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</si>
  <si>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</si>
  <si>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</si>
  <si>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</si>
  <si>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</si>
  <si>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</si>
  <si>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</si>
  <si>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</si>
  <si>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</si>
  <si>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</si>
  <si>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</si>
  <si>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</si>
  <si>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</si>
  <si>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</si>
  <si>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</si>
  <si>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</si>
  <si>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</si>
  <si>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</si>
  <si>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</si>
  <si>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</si>
  <si>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</si>
  <si>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</si>
  <si>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</si>
  <si>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</si>
  <si>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</si>
  <si>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</si>
  <si>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</si>
  <si>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</si>
  <si>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</si>
  <si>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</si>
  <si>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</si>
  <si>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</si>
  <si>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</si>
  <si>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</si>
  <si>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</si>
  <si>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</si>
  <si>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</si>
  <si>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</si>
  <si>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</si>
  <si>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</si>
  <si>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</si>
  <si>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</si>
  <si>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</si>
  <si>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</si>
  <si>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</si>
  <si>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</si>
  <si>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</si>
  <si>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</si>
  <si>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</si>
  <si>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</si>
  <si>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</si>
  <si>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</si>
  <si>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</si>
  <si>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</si>
  <si>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</si>
  <si>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</si>
  <si>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</si>
  <si>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</si>
  <si>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</si>
  <si>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</si>
  <si>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</si>
  <si>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</si>
  <si>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</si>
  <si>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</si>
  <si>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</si>
  <si>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</si>
  <si>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</si>
  <si>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</si>
  <si>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</si>
  <si>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</si>
  <si>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</si>
  <si>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</si>
  <si>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</si>
  <si>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</si>
  <si>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</si>
  <si>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</si>
  <si>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</si>
  <si>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</si>
  <si>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</si>
  <si>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</si>
  <si>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</si>
  <si>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</si>
  <si>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</si>
  <si>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</si>
  <si>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</si>
  <si>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</si>
  <si>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</si>
  <si>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</si>
  <si>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</si>
  <si>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</si>
  <si>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</si>
  <si>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</si>
  <si>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</si>
  <si>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</si>
  <si>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</si>
  <si>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</si>
  <si>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</si>
  <si>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</si>
  <si>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</si>
  <si>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</si>
  <si>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</si>
  <si>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</si>
  <si>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</si>
  <si>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</si>
  <si>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</si>
  <si>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</si>
  <si>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</si>
  <si>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</si>
  <si>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</si>
  <si>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</si>
  <si>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</si>
  <si>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</si>
  <si>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</si>
  <si>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</si>
  <si>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</si>
  <si>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</si>
  <si>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</si>
  <si>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</si>
  <si>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</si>
  <si>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</si>
  <si>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</si>
  <si>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</si>
  <si>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</si>
  <si>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</si>
  <si>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</si>
  <si>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</si>
  <si>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</si>
  <si>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</si>
  <si>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</si>
  <si>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</si>
  <si>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</si>
  <si>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</si>
  <si>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</si>
  <si>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</si>
  <si>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</si>
  <si>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</si>
  <si>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</si>
  <si>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</si>
  <si>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</si>
  <si>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</si>
  <si>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</si>
  <si>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</si>
  <si>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</si>
  <si>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</si>
  <si>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</si>
  <si>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</si>
  <si>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</si>
  <si>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</si>
  <si>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</si>
  <si>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</si>
  <si>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</si>
  <si>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</si>
  <si>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</si>
  <si>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</si>
  <si>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</si>
  <si>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</si>
  <si>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</si>
  <si>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</si>
  <si>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</si>
  <si>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</si>
  <si>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</si>
  <si>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</si>
  <si>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</si>
  <si>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</si>
  <si>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</si>
  <si>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</si>
  <si>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</si>
  <si>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</si>
  <si>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</si>
  <si>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</si>
  <si>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</si>
  <si>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</si>
  <si>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</si>
  <si>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</si>
  <si>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</si>
  <si>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</si>
  <si>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</si>
  <si>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</si>
  <si>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</si>
  <si>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</si>
  <si>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</si>
  <si>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</si>
  <si>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</si>
  <si>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</si>
  <si>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</si>
  <si>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</si>
  <si>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</si>
  <si>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</si>
  <si>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</si>
  <si>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</si>
  <si>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</si>
  <si>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</si>
  <si>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</si>
  <si>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</si>
  <si>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</si>
  <si>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</si>
  <si>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</si>
  <si>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</si>
  <si>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</si>
  <si>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</si>
  <si>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</si>
  <si>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</si>
  <si>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</si>
  <si>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</si>
  <si>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</si>
  <si>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</si>
  <si>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</si>
  <si>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</si>
  <si>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</si>
  <si>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</si>
  <si>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</si>
  <si>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</si>
  <si>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</si>
  <si>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</si>
  <si>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</si>
  <si>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</si>
  <si>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</si>
  <si>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</si>
  <si>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</si>
  <si>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</si>
  <si>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</si>
  <si>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</si>
  <si>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</si>
  <si>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</si>
  <si>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</si>
  <si>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</si>
  <si>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</si>
  <si>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</si>
  <si>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</si>
  <si>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</si>
  <si>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</si>
  <si>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</si>
  <si>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</si>
  <si>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</si>
  <si>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</si>
  <si>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</si>
  <si>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</si>
  <si>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</si>
  <si>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</si>
  <si>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</si>
  <si>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</si>
  <si>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</si>
  <si>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</si>
  <si>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</si>
  <si>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</si>
  <si>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</si>
  <si>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</si>
  <si>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</si>
  <si>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</si>
  <si>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</si>
  <si>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</si>
  <si>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</si>
  <si>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</si>
  <si>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</si>
  <si>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</si>
  <si>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</si>
  <si>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</si>
  <si>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</si>
  <si>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</si>
  <si>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</si>
  <si>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</si>
  <si>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</si>
  <si>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</si>
  <si>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</si>
  <si>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</si>
  <si>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</si>
  <si>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</si>
  <si>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</si>
  <si>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</si>
  <si>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</si>
  <si>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</si>
  <si>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</si>
  <si>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</si>
  <si>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</si>
  <si>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</si>
  <si>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</si>
  <si>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</si>
  <si>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</si>
  <si>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</si>
  <si>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</si>
  <si>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</si>
  <si>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</si>
  <si>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</si>
  <si>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</si>
  <si>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</si>
  <si>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</si>
  <si>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</si>
  <si>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</si>
  <si>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</si>
  <si>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</si>
  <si>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</si>
  <si>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</si>
  <si>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</si>
  <si>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</si>
  <si>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</si>
  <si>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</si>
  <si>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</si>
  <si>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</si>
  <si>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</si>
  <si>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</si>
  <si>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</si>
  <si>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</si>
  <si>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</si>
  <si>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</si>
  <si>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</si>
  <si>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</si>
  <si>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</si>
  <si>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</si>
  <si>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</si>
  <si>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</si>
  <si>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</si>
  <si>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</si>
  <si>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</si>
  <si>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</si>
  <si>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</si>
  <si>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</si>
  <si>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</si>
  <si>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</si>
  <si>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</si>
  <si>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</si>
  <si>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</si>
  <si>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</si>
  <si>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</si>
  <si>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</si>
  <si>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</si>
  <si>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</si>
  <si>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</si>
  <si>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</si>
  <si>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</si>
  <si>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</si>
  <si>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</si>
  <si>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</si>
  <si>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</si>
  <si>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</si>
  <si>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</si>
  <si>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</si>
  <si>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</si>
  <si>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</si>
  <si>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</si>
  <si>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</si>
  <si>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</si>
  <si>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</si>
  <si>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</si>
  <si>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</si>
  <si>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</si>
  <si>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</si>
  <si>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</si>
  <si>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</si>
  <si>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</si>
  <si>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</si>
  <si>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</si>
  <si>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</si>
  <si>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</si>
  <si>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</si>
  <si>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</si>
  <si>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</si>
  <si>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</si>
  <si>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</si>
  <si>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</si>
  <si>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</si>
  <si>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</si>
  <si>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</si>
  <si>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</si>
  <si>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</si>
  <si>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</si>
  <si>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</si>
  <si>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Nacelle</t>
  </si>
  <si>
    <t>Comax</t>
  </si>
  <si>
    <t>Barrière Sympact</t>
  </si>
  <si>
    <t>D2C</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</si>
  <si>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</si>
  <si>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</si>
  <si>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</si>
  <si>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</si>
  <si>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</si>
  <si>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</si>
  <si>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</si>
  <si>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</si>
  <si>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</si>
  <si>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</si>
  <si>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</si>
  <si>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</si>
  <si>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</si>
  <si>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</si>
  <si>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</si>
  <si>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</si>
  <si>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</si>
  <si>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</si>
  <si>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</si>
  <si>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</si>
  <si>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</si>
  <si>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</si>
  <si>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</si>
  <si>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</si>
  <si>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</si>
  <si>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</si>
  <si>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</si>
  <si>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</si>
  <si>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</si>
  <si>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</si>
  <si>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</si>
  <si>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</si>
  <si>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</si>
  <si>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</si>
  <si>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</si>
  <si>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</si>
  <si>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</si>
  <si>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</si>
  <si>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</si>
  <si>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</si>
  <si>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</si>
  <si>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</si>
  <si>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</si>
  <si>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</si>
  <si>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</si>
  <si>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</si>
  <si>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</si>
  <si>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</si>
  <si>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</si>
  <si>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</si>
  <si>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</si>
  <si>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</si>
  <si>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</si>
  <si>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</si>
  <si>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</si>
  <si>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</si>
  <si>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</si>
  <si>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</si>
  <si>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</si>
  <si>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</si>
  <si>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</si>
  <si>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</si>
  <si>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</si>
  <si>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</si>
  <si>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</si>
  <si>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</si>
  <si>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</si>
  <si>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</si>
  <si>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</si>
  <si>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</si>
  <si>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</si>
  <si>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</si>
  <si>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</si>
  <si>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</si>
  <si>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</si>
  <si>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</si>
  <si>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</si>
  <si>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</si>
  <si>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</si>
  <si>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</si>
  <si>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</si>
  <si>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</si>
  <si>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</si>
  <si>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</si>
  <si>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</si>
  <si>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</si>
  <si>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</si>
  <si>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</si>
  <si>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</si>
  <si>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</si>
  <si>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</si>
  <si>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</si>
  <si>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</si>
  <si>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</si>
  <si>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</si>
  <si>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</si>
  <si>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</si>
  <si>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</si>
  <si>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</si>
  <si>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</si>
  <si>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</si>
  <si>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</si>
  <si>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</si>
  <si>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</si>
  <si>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</si>
  <si>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</si>
  <si>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</si>
  <si>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</si>
  <si>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</si>
  <si>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</si>
  <si>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</si>
  <si>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</si>
  <si>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</si>
  <si>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</si>
  <si>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</si>
  <si>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</si>
  <si>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</si>
  <si>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</si>
  <si>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</si>
  <si>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</si>
  <si>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</si>
  <si>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</si>
  <si>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</si>
  <si>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</si>
  <si>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</si>
  <si>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</si>
  <si>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</si>
  <si>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</si>
  <si>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</si>
  <si>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</si>
  <si>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</si>
  <si>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</si>
  <si>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</si>
  <si>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</si>
  <si>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</si>
  <si>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</si>
  <si>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</si>
  <si>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</si>
  <si>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</si>
  <si>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</si>
  <si>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</si>
  <si>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</si>
  <si>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</si>
  <si>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</si>
  <si>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</si>
  <si>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</si>
  <si>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</si>
  <si>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</si>
  <si>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</si>
  <si>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</si>
  <si>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</si>
  <si>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</si>
  <si>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</si>
  <si>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</si>
  <si>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</si>
  <si>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</si>
  <si>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</si>
  <si>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</si>
  <si>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</si>
  <si>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</si>
  <si>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</si>
  <si>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</si>
  <si>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</si>
  <si>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</si>
  <si>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</si>
  <si>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</si>
  <si>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</si>
  <si>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</si>
  <si>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</si>
  <si>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</si>
  <si>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</si>
  <si>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</si>
  <si>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</si>
  <si>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</si>
  <si>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</si>
  <si>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</si>
  <si>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</si>
  <si>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</si>
  <si>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</si>
  <si>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</si>
  <si>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</si>
  <si>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</si>
  <si>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</si>
  <si>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</si>
  <si>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</si>
  <si>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</si>
  <si>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</si>
  <si>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</si>
  <si>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</si>
  <si>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</si>
  <si>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</si>
  <si>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</si>
  <si>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</si>
  <si>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</si>
  <si>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</si>
  <si>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</si>
  <si>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</si>
  <si>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</si>
  <si>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</si>
  <si>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</si>
  <si>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</si>
  <si>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</si>
  <si>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</si>
  <si>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</si>
  <si>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</si>
  <si>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</si>
  <si>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</si>
  <si>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</si>
  <si>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</si>
  <si>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</si>
  <si>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</si>
  <si>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</si>
  <si>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</si>
  <si>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</si>
  <si>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</si>
  <si>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</si>
  <si>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</si>
  <si>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</si>
  <si>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</si>
  <si>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</si>
  <si>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</si>
  <si>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</si>
  <si>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</si>
  <si>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</si>
  <si>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</si>
  <si>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</si>
  <si>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</si>
  <si>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</si>
  <si>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</si>
  <si>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</si>
  <si>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</si>
  <si>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</si>
  <si>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</si>
  <si>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</si>
  <si>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</si>
  <si>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</si>
  <si>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</si>
  <si>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</si>
  <si>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</si>
  <si>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</si>
  <si>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</si>
  <si>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</si>
  <si>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</si>
  <si>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</si>
  <si>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</si>
  <si>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</si>
  <si>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</si>
  <si>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</si>
  <si>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</si>
  <si>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</si>
  <si>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</si>
  <si>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</si>
  <si>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</si>
  <si>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</si>
  <si>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</si>
  <si>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</si>
  <si>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</si>
  <si>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</si>
  <si>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</si>
  <si>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</si>
  <si>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</si>
  <si>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</si>
  <si>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</si>
  <si>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</si>
  <si>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</si>
  <si>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</si>
  <si>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</si>
  <si>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</si>
  <si>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</si>
  <si>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</si>
  <si>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</si>
  <si>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</si>
  <si>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</si>
  <si>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</si>
  <si>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</si>
  <si>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</si>
  <si>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</si>
  <si>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</si>
  <si>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</si>
  <si>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</si>
  <si>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</si>
  <si>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</si>
  <si>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</si>
  <si>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</si>
  <si>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</si>
  <si>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</si>
  <si>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</si>
  <si>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</si>
  <si>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</si>
  <si>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</si>
  <si>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</si>
  <si>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</si>
  <si>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</si>
  <si>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</si>
  <si>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</si>
  <si>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</si>
  <si>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</si>
  <si>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</si>
  <si>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</si>
  <si>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</si>
  <si>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</si>
  <si>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</si>
  <si>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</si>
  <si>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</si>
  <si>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</si>
  <si>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</si>
  <si>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</si>
  <si>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</si>
  <si>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</si>
  <si>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</si>
  <si>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</si>
  <si>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</si>
  <si>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</si>
  <si>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</si>
  <si>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</si>
  <si>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</si>
  <si>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</si>
  <si>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</si>
  <si>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</si>
  <si>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</si>
  <si>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</si>
  <si>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</si>
  <si>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</si>
  <si>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</si>
  <si>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</si>
  <si>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</si>
  <si>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</si>
  <si>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</si>
  <si>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</si>
  <si>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</si>
  <si>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</si>
  <si>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</si>
  <si>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</si>
  <si>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</si>
  <si>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</si>
  <si>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</si>
  <si>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</si>
  <si>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</si>
  <si>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</si>
  <si>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</si>
  <si>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</si>
  <si>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</si>
  <si>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</si>
  <si>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</si>
  <si>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</si>
  <si>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</si>
  <si>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</si>
  <si>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</si>
  <si>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</si>
  <si>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</si>
  <si>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</si>
  <si>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</si>
  <si>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</si>
  <si>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</si>
  <si>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</si>
  <si>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</si>
  <si>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</si>
  <si>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</si>
  <si>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</si>
  <si>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</si>
  <si>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</si>
  <si>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</si>
  <si>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</si>
  <si>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</si>
  <si>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</si>
  <si>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</si>
  <si>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</si>
  <si>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</si>
  <si>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</si>
  <si>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</si>
  <si>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</si>
  <si>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</si>
  <si>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</si>
  <si>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</si>
  <si>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</si>
  <si>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</si>
  <si>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</si>
  <si>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</si>
  <si>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</si>
  <si>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</si>
  <si>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</si>
  <si>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</si>
  <si>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</si>
  <si>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</si>
  <si>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</si>
  <si>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</si>
  <si>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</si>
  <si>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</si>
  <si>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</si>
  <si>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</si>
  <si>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</si>
  <si>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</si>
  <si>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</si>
  <si>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</si>
  <si>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</si>
  <si>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</si>
  <si>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</si>
  <si>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</si>
  <si>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</si>
  <si>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</si>
  <si>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</si>
  <si>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</si>
  <si>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</si>
  <si>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</si>
  <si>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</si>
  <si>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</si>
  <si>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</si>
  <si>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</si>
  <si>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</si>
  <si>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</si>
  <si>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</si>
  <si>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</si>
  <si>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</si>
  <si>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</si>
  <si>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</si>
  <si>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</si>
  <si>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</si>
  <si>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</si>
  <si>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</si>
  <si>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</si>
  <si>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</si>
  <si>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</si>
  <si>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</si>
  <si>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</si>
  <si>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</si>
  <si>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</si>
  <si>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</si>
  <si>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</si>
  <si>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</si>
  <si>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</si>
  <si>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</si>
  <si>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</si>
  <si>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</si>
  <si>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</si>
  <si>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</si>
  <si>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</si>
  <si>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</si>
  <si>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</si>
  <si>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</si>
  <si>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</si>
  <si>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</si>
  <si>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</si>
  <si>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</si>
  <si>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</si>
  <si>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</si>
  <si>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</si>
  <si>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</si>
  <si>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</si>
  <si>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</si>
  <si>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</si>
  <si>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</si>
  <si>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</si>
  <si>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</si>
  <si>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</si>
  <si>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</si>
  <si>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</si>
  <si>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</si>
  <si>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</si>
  <si>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</si>
  <si>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</si>
  <si>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</si>
  <si>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</si>
  <si>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</si>
  <si>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</si>
  <si>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</si>
  <si>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</si>
  <si>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</si>
  <si>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</si>
  <si>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</si>
  <si>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</si>
  <si>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</si>
  <si>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</si>
  <si>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</si>
  <si>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</si>
  <si>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</si>
  <si>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</si>
  <si>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</si>
  <si>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</si>
  <si>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</si>
  <si>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</si>
  <si>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</si>
  <si>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</si>
  <si>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</si>
  <si>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</si>
  <si>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</si>
  <si>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</si>
  <si>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</si>
  <si>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</si>
  <si>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</si>
  <si>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</si>
  <si>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</si>
  <si>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</si>
  <si>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</si>
  <si>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</si>
  <si>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</si>
  <si>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</si>
  <si>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</si>
  <si>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</si>
  <si>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</si>
  <si>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</si>
  <si>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</si>
  <si>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</si>
  <si>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</si>
  <si>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</si>
  <si>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</si>
  <si>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</si>
  <si>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</si>
  <si>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</si>
  <si>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</si>
  <si>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</si>
  <si>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</si>
  <si>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</si>
  <si>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</si>
  <si>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</si>
  <si>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</si>
  <si>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</si>
  <si>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</si>
  <si>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</si>
  <si>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</si>
  <si>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</si>
  <si>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</si>
  <si>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</si>
  <si>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</si>
  <si>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</si>
  <si>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</si>
  <si>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</si>
  <si>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</si>
  <si>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</si>
  <si>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</si>
  <si>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</si>
  <si>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</si>
  <si>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</si>
  <si>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</si>
  <si>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</si>
  <si>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</si>
  <si>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</si>
  <si>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</si>
  <si>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</si>
  <si>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</si>
  <si>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</si>
  <si>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</si>
  <si>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</si>
  <si>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</si>
  <si>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</si>
  <si>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</si>
  <si>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</si>
  <si>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</si>
  <si>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</si>
  <si>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</si>
  <si>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</si>
  <si>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</si>
  <si>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</si>
  <si>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</si>
  <si>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</si>
  <si>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</si>
  <si>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</si>
  <si>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</si>
  <si>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</si>
  <si>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</si>
  <si>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</si>
  <si>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</si>
  <si>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</si>
  <si>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</si>
  <si>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</si>
  <si>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</si>
  <si>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</si>
  <si>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</si>
  <si>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</si>
  <si>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</si>
  <si>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</si>
  <si>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</si>
  <si>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</si>
  <si>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</si>
  <si>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</si>
  <si>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</si>
  <si>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</si>
  <si>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</si>
  <si>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</si>
  <si>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</si>
  <si>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</si>
  <si>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</si>
  <si>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</si>
  <si>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</si>
  <si>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</si>
  <si>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</si>
  <si>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</si>
  <si>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</si>
  <si>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</si>
  <si>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</si>
  <si>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</si>
  <si>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</si>
  <si>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</si>
  <si>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</si>
  <si>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</si>
  <si>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</si>
  <si>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</si>
  <si>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</si>
  <si>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</si>
  <si>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</si>
  <si>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</si>
  <si>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</si>
  <si>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</si>
  <si>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</si>
  <si>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</si>
  <si>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</si>
  <si>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</si>
  <si>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</si>
  <si>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</si>
  <si>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</si>
  <si>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</si>
  <si>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</si>
  <si>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</si>
  <si>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</si>
  <si>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</si>
  <si>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</si>
  <si>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</si>
  <si>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</si>
  <si>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</si>
  <si>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</si>
  <si>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</si>
  <si>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</si>
  <si>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</si>
  <si>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</si>
  <si>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</si>
  <si>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</si>
  <si>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</si>
  <si>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</si>
  <si>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</si>
  <si>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</si>
  <si>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DS 1
Centrale MP 2019 Bateau support de ROV</t>
  </si>
  <si>
    <t>DS2
Centrale PSI 2015
Robot chirurgical</t>
  </si>
  <si>
    <t>DS3
SIA 2017 Direction Découplée</t>
  </si>
  <si>
    <t>RobotDelta2D</t>
  </si>
  <si>
    <t>Portail</t>
  </si>
  <si>
    <t>Robot Eric</t>
  </si>
  <si>
    <t>Evolap</t>
  </si>
  <si>
    <t>MobyCrea</t>
  </si>
  <si>
    <t>Imprimante 3D ?</t>
  </si>
  <si>
    <t>Robot RC4</t>
  </si>
  <si>
    <t>Boule BGR</t>
  </si>
  <si>
    <t>Tourelle 2 axes</t>
  </si>
  <si>
    <t>Analyser la partie structurelle d'un système.
Proposer un modèle en utilisant une identification temporelle. 
Proposer un modèle en utilisant une identification fréquentielle.</t>
  </si>
  <si>
    <t>MaxPID
CoMAX
Cheville NAO
Cheville NAO
Tourelle 2 axes
BGR
D2C
RobotDelta2D
ControlX
Moteur Simple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</si>
</sst>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4">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right style="thin">
        <color indexed="64"/>
      </right>
      <top style="medium">
        <color indexed="64"/>
      </top>
      <bottom style="medium">
        <color indexed="64"/>
      </bottom>
      <diagonal/>
    </border>
  </borders>
  <cellStyleXfs count="2">
    <xf numFmtId="0" fontId="0" fillId="0" borderId="0"/>
    <xf numFmtId="165" fontId="5" fillId="0" borderId="0"/>
  </cellStyleXfs>
  <cellXfs count="146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9" fillId="9" borderId="14"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68" xfId="0" applyFont="1" applyBorder="1" applyAlignment="1">
      <alignment vertical="center" wrapText="1"/>
    </xf>
    <xf numFmtId="0" fontId="16" fillId="0" borderId="0" xfId="0" applyFont="1" applyBorder="1" applyAlignment="1">
      <alignment vertical="center" wrapText="1"/>
    </xf>
    <xf numFmtId="0" fontId="16" fillId="0" borderId="51" xfId="0" applyFont="1" applyBorder="1" applyAlignment="1">
      <alignment vertical="center" wrapText="1"/>
    </xf>
    <xf numFmtId="0" fontId="19" fillId="12" borderId="14" xfId="0" applyFont="1" applyFill="1" applyBorder="1" applyAlignment="1">
      <alignment vertical="center" wrapText="1"/>
    </xf>
    <xf numFmtId="0" fontId="19" fillId="12" borderId="17" xfId="0" applyFont="1" applyFill="1" applyBorder="1" applyAlignment="1">
      <alignment vertical="center" wrapText="1"/>
    </xf>
    <xf numFmtId="0" fontId="3" fillId="12" borderId="14" xfId="0" applyFont="1" applyFill="1" applyBorder="1" applyAlignment="1">
      <alignment vertical="center" wrapText="1"/>
    </xf>
    <xf numFmtId="0" fontId="3" fillId="12" borderId="17" xfId="0" applyFont="1" applyFill="1" applyBorder="1" applyAlignment="1">
      <alignment vertical="center" wrapText="1"/>
    </xf>
    <xf numFmtId="0" fontId="20" fillId="12" borderId="14" xfId="0" applyFont="1" applyFill="1" applyBorder="1" applyAlignment="1">
      <alignment vertical="center" wrapText="1"/>
    </xf>
    <xf numFmtId="0" fontId="20" fillId="12" borderId="17" xfId="0" applyFont="1" applyFill="1" applyBorder="1" applyAlignment="1">
      <alignment vertical="center" wrapText="1"/>
    </xf>
    <xf numFmtId="0" fontId="2" fillId="12" borderId="14" xfId="0" applyFont="1" applyFill="1" applyBorder="1" applyAlignment="1">
      <alignment vertical="center" wrapText="1"/>
    </xf>
    <xf numFmtId="0" fontId="2" fillId="12" borderId="17" xfId="0" applyFont="1" applyFill="1" applyBorder="1" applyAlignment="1">
      <alignment vertical="center" wrapText="1"/>
    </xf>
    <xf numFmtId="0" fontId="19" fillId="8" borderId="13" xfId="0" applyFont="1" applyFill="1" applyBorder="1" applyAlignment="1">
      <alignment vertical="center" wrapText="1"/>
    </xf>
    <xf numFmtId="0" fontId="19" fillId="8" borderId="14" xfId="0" applyFont="1" applyFill="1" applyBorder="1" applyAlignment="1">
      <alignment vertical="center" wrapText="1"/>
    </xf>
    <xf numFmtId="0" fontId="19" fillId="8" borderId="17" xfId="0" applyFont="1" applyFill="1" applyBorder="1" applyAlignment="1">
      <alignment vertical="center" wrapText="1"/>
    </xf>
    <xf numFmtId="0" fontId="16" fillId="8" borderId="13" xfId="0" applyFont="1" applyFill="1" applyBorder="1" applyAlignment="1">
      <alignment vertical="center" wrapText="1"/>
    </xf>
    <xf numFmtId="0" fontId="16" fillId="8" borderId="14" xfId="0" applyFont="1" applyFill="1" applyBorder="1" applyAlignment="1">
      <alignment vertical="center" wrapText="1"/>
    </xf>
    <xf numFmtId="0" fontId="16" fillId="8" borderId="17" xfId="0" applyFont="1" applyFill="1" applyBorder="1" applyAlignment="1">
      <alignment vertical="center" wrapText="1"/>
    </xf>
    <xf numFmtId="0" fontId="20" fillId="8" borderId="13" xfId="0" applyFont="1" applyFill="1" applyBorder="1" applyAlignment="1">
      <alignment vertical="center" wrapText="1"/>
    </xf>
    <xf numFmtId="0" fontId="20" fillId="8" borderId="14" xfId="0" applyFont="1" applyFill="1" applyBorder="1" applyAlignment="1">
      <alignment vertical="center" wrapText="1"/>
    </xf>
    <xf numFmtId="0" fontId="20" fillId="8" borderId="17" xfId="0" applyFont="1" applyFill="1" applyBorder="1" applyAlignment="1">
      <alignment vertical="center" wrapText="1"/>
    </xf>
    <xf numFmtId="0" fontId="2" fillId="8" borderId="13" xfId="0" applyFont="1" applyFill="1" applyBorder="1" applyAlignment="1">
      <alignment vertical="center" wrapText="1"/>
    </xf>
    <xf numFmtId="0" fontId="2" fillId="8" borderId="14" xfId="0" applyFont="1" applyFill="1" applyBorder="1" applyAlignment="1">
      <alignment vertical="center" wrapText="1"/>
    </xf>
    <xf numFmtId="0" fontId="2" fillId="8" borderId="17" xfId="0" applyFont="1" applyFill="1" applyBorder="1" applyAlignment="1">
      <alignment vertical="center" wrapText="1"/>
    </xf>
    <xf numFmtId="0" fontId="21" fillId="12" borderId="7" xfId="0" applyFont="1" applyFill="1" applyBorder="1" applyAlignment="1">
      <alignment horizontal="center" vertical="center" wrapText="1"/>
    </xf>
    <xf numFmtId="0" fontId="19" fillId="12" borderId="8" xfId="0" applyFont="1" applyFill="1" applyBorder="1" applyAlignment="1">
      <alignment horizontal="center" vertical="center" wrapText="1"/>
    </xf>
    <xf numFmtId="0" fontId="2" fillId="12" borderId="9" xfId="0" applyFont="1" applyFill="1" applyBorder="1" applyAlignment="1">
      <alignment horizontal="center" vertical="center" wrapText="1"/>
    </xf>
    <xf numFmtId="0" fontId="21" fillId="0" borderId="0" xfId="0" applyFont="1" applyFill="1" applyBorder="1" applyAlignment="1">
      <alignment horizontal="center" vertical="center" wrapText="1"/>
    </xf>
    <xf numFmtId="0" fontId="19"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3" fillId="0" borderId="8" xfId="0" applyFont="1" applyBorder="1" applyAlignment="1">
      <alignment vertical="center" wrapText="1"/>
    </xf>
    <xf numFmtId="0" fontId="19" fillId="11" borderId="13" xfId="0" applyFont="1" applyFill="1" applyBorder="1" applyAlignment="1">
      <alignment vertical="center" wrapText="1"/>
    </xf>
    <xf numFmtId="0" fontId="16" fillId="11" borderId="13" xfId="0" applyFont="1" applyFill="1" applyBorder="1" applyAlignment="1">
      <alignment vertical="center" wrapText="1"/>
    </xf>
    <xf numFmtId="0" fontId="20" fillId="11" borderId="13" xfId="0" applyFont="1" applyFill="1" applyBorder="1" applyAlignment="1">
      <alignment vertical="center" wrapText="1"/>
    </xf>
    <xf numFmtId="0" fontId="16" fillId="19" borderId="28" xfId="0" applyFont="1" applyFill="1" applyBorder="1" applyAlignment="1">
      <alignment vertical="center" wrapText="1"/>
    </xf>
    <xf numFmtId="0" fontId="2" fillId="19" borderId="22" xfId="0" applyFont="1" applyFill="1" applyBorder="1" applyAlignment="1">
      <alignment horizontal="center" vertical="center" wrapText="1"/>
    </xf>
    <xf numFmtId="0" fontId="2" fillId="19" borderId="28" xfId="0" applyFont="1" applyFill="1" applyBorder="1" applyAlignment="1">
      <alignment horizontal="center" vertical="center" wrapText="1"/>
    </xf>
    <xf numFmtId="0" fontId="19" fillId="0" borderId="0" xfId="0" applyFont="1" applyFill="1" applyBorder="1" applyAlignment="1">
      <alignment vertical="center" wrapText="1"/>
    </xf>
    <xf numFmtId="0" fontId="20" fillId="0" borderId="0" xfId="0" applyFont="1" applyFill="1" applyBorder="1" applyAlignment="1">
      <alignment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0"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2" fillId="6" borderId="15" xfId="0" applyFont="1" applyFill="1" applyBorder="1" applyAlignment="1">
      <alignment horizontal="center" vertical="center" wrapText="1"/>
    </xf>
    <xf numFmtId="0" fontId="2" fillId="6" borderId="17" xfId="0" applyFont="1" applyFill="1" applyBorder="1" applyAlignment="1">
      <alignment horizontal="center" vertical="center" wrapText="1"/>
    </xf>
    <xf numFmtId="0" fontId="2" fillId="8" borderId="13" xfId="0" applyFont="1" applyFill="1" applyBorder="1" applyAlignment="1">
      <alignment horizontal="center" vertical="center" wrapText="1"/>
    </xf>
    <xf numFmtId="0" fontId="2" fillId="8" borderId="14" xfId="0" applyFont="1" applyFill="1" applyBorder="1" applyAlignment="1">
      <alignment horizontal="center" vertical="center" wrapText="1"/>
    </xf>
    <xf numFmtId="0" fontId="2"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4"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3" fillId="12" borderId="13" xfId="0" applyFont="1" applyFill="1" applyBorder="1" applyAlignment="1">
      <alignment horizontal="center" vertical="center" wrapText="1"/>
    </xf>
    <xf numFmtId="0" fontId="3" fillId="12" borderId="14" xfId="0" applyFont="1" applyFill="1" applyBorder="1" applyAlignment="1">
      <alignment horizontal="center" vertical="center" wrapText="1"/>
    </xf>
    <xf numFmtId="0" fontId="3" fillId="12" borderId="17" xfId="0" applyFont="1" applyFill="1" applyBorder="1" applyAlignment="1">
      <alignment horizontal="center" vertical="center" wrapText="1"/>
    </xf>
    <xf numFmtId="0" fontId="20" fillId="12" borderId="13" xfId="0" applyFont="1" applyFill="1" applyBorder="1" applyAlignment="1">
      <alignment horizontal="center" vertical="center" wrapText="1"/>
    </xf>
    <xf numFmtId="0" fontId="20" fillId="12" borderId="14" xfId="0" applyFont="1" applyFill="1" applyBorder="1" applyAlignment="1">
      <alignment horizontal="center" vertical="center" wrapText="1"/>
    </xf>
    <xf numFmtId="0" fontId="20" fillId="12" borderId="17" xfId="0" applyFont="1" applyFill="1" applyBorder="1" applyAlignment="1">
      <alignment horizontal="center" vertical="center" wrapText="1"/>
    </xf>
    <xf numFmtId="0" fontId="2" fillId="12" borderId="13" xfId="0" applyFont="1" applyFill="1" applyBorder="1" applyAlignment="1">
      <alignment horizontal="center" vertical="center" wrapText="1"/>
    </xf>
    <xf numFmtId="0" fontId="2" fillId="12" borderId="14" xfId="0" applyFont="1" applyFill="1" applyBorder="1" applyAlignment="1">
      <alignment horizontal="center" vertical="center" wrapText="1"/>
    </xf>
    <xf numFmtId="0" fontId="2" fillId="12"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9" fillId="27" borderId="45" xfId="0" applyFont="1" applyFill="1" applyBorder="1" applyAlignment="1">
      <alignment horizontal="center" vertical="center"/>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50" xfId="0" applyFont="1" applyFill="1" applyBorder="1" applyAlignment="1">
      <alignment horizontal="center" vertical="center" wrapText="1"/>
    </xf>
    <xf numFmtId="0" fontId="2" fillId="26" borderId="0" xfId="0" applyFont="1" applyFill="1" applyAlignment="1">
      <alignment horizontal="center" vertical="center" wrapText="1"/>
    </xf>
    <xf numFmtId="0" fontId="2" fillId="26" borderId="51" xfId="0" applyFont="1" applyFill="1" applyBorder="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0"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7" fillId="8" borderId="49"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0" fillId="18"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19" fillId="9" borderId="0" xfId="0" applyFont="1" applyFill="1" applyBorder="1" applyAlignment="1">
      <alignment horizontal="center" vertical="center" wrapText="1"/>
    </xf>
    <xf numFmtId="0" fontId="20" fillId="11" borderId="14" xfId="0" applyFont="1" applyFill="1" applyBorder="1" applyAlignment="1">
      <alignment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17" fillId="0" borderId="29" xfId="0" applyFont="1" applyBorder="1" applyAlignment="1">
      <alignment horizontal="center" vertical="center" wrapText="1"/>
    </xf>
    <xf numFmtId="0" fontId="17" fillId="0" borderId="73" xfId="0" applyFont="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emf"/><Relationship Id="rId42" Type="http://schemas.openxmlformats.org/officeDocument/2006/relationships/image" Target="../media/image49.png"/><Relationship Id="rId47" Type="http://schemas.openxmlformats.org/officeDocument/2006/relationships/image" Target="../media/image54.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4.emf"/><Relationship Id="rId29" Type="http://schemas.openxmlformats.org/officeDocument/2006/relationships/image" Target="../media/image36.emf"/><Relationship Id="rId11" Type="http://schemas.openxmlformats.org/officeDocument/2006/relationships/image" Target="../media/image13.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emf"/><Relationship Id="rId45" Type="http://schemas.openxmlformats.org/officeDocument/2006/relationships/image" Target="../media/image52.png"/><Relationship Id="rId5" Type="http://schemas.openxmlformats.org/officeDocument/2006/relationships/image" Target="../media/image15.png"/><Relationship Id="rId15" Type="http://schemas.openxmlformats.org/officeDocument/2006/relationships/image" Target="../media/image23.emf"/><Relationship Id="rId23" Type="http://schemas.openxmlformats.org/officeDocument/2006/relationships/image" Target="../media/image30.emf"/><Relationship Id="rId28" Type="http://schemas.openxmlformats.org/officeDocument/2006/relationships/image" Target="../media/image35.png"/><Relationship Id="rId36" Type="http://schemas.openxmlformats.org/officeDocument/2006/relationships/image" Target="../media/image43.png"/><Relationship Id="rId49" Type="http://schemas.openxmlformats.org/officeDocument/2006/relationships/image" Target="../media/image56.png"/><Relationship Id="rId10" Type="http://schemas.openxmlformats.org/officeDocument/2006/relationships/image" Target="../media/image7.png"/><Relationship Id="rId19" Type="http://schemas.openxmlformats.org/officeDocument/2006/relationships/image" Target="../media/image6.png"/><Relationship Id="rId31" Type="http://schemas.openxmlformats.org/officeDocument/2006/relationships/image" Target="../media/image38.png"/><Relationship Id="rId44" Type="http://schemas.openxmlformats.org/officeDocument/2006/relationships/image" Target="../media/image51.emf"/><Relationship Id="rId4" Type="http://schemas.openxmlformats.org/officeDocument/2006/relationships/image" Target="../media/image4.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emf"/><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48" Type="http://schemas.openxmlformats.org/officeDocument/2006/relationships/image" Target="../media/image55.png"/><Relationship Id="rId8" Type="http://schemas.openxmlformats.org/officeDocument/2006/relationships/image" Target="../media/image18.png"/><Relationship Id="rId3" Type="http://schemas.openxmlformats.org/officeDocument/2006/relationships/image" Target="../media/image3.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 Id="rId46" Type="http://schemas.openxmlformats.org/officeDocument/2006/relationships/image" Target="../media/image53.emf"/><Relationship Id="rId20" Type="http://schemas.openxmlformats.org/officeDocument/2006/relationships/image" Target="../media/image27.png"/><Relationship Id="rId41" Type="http://schemas.openxmlformats.org/officeDocument/2006/relationships/image" Target="../media/image48.png"/><Relationship Id="rId1" Type="http://schemas.openxmlformats.org/officeDocument/2006/relationships/image" Target="../media/image1.png"/><Relationship Id="rId6"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1.png"/><Relationship Id="rId39" Type="http://schemas.openxmlformats.org/officeDocument/2006/relationships/image" Target="../media/image44.png"/><Relationship Id="rId21" Type="http://schemas.openxmlformats.org/officeDocument/2006/relationships/image" Target="../media/image27.png"/><Relationship Id="rId34" Type="http://schemas.openxmlformats.org/officeDocument/2006/relationships/image" Target="../media/image39.png"/><Relationship Id="rId42" Type="http://schemas.openxmlformats.org/officeDocument/2006/relationships/image" Target="../media/image47.emf"/><Relationship Id="rId47" Type="http://schemas.openxmlformats.org/officeDocument/2006/relationships/image" Target="../media/image52.png"/><Relationship Id="rId50" Type="http://schemas.openxmlformats.org/officeDocument/2006/relationships/image" Target="../media/image55.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3.emf"/><Relationship Id="rId29" Type="http://schemas.openxmlformats.org/officeDocument/2006/relationships/image" Target="../media/image34.png"/><Relationship Id="rId11" Type="http://schemas.openxmlformats.org/officeDocument/2006/relationships/image" Target="../media/image7.png"/><Relationship Id="rId24" Type="http://schemas.openxmlformats.org/officeDocument/2006/relationships/image" Target="../media/image29.emf"/><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50.png"/><Relationship Id="rId5" Type="http://schemas.openxmlformats.org/officeDocument/2006/relationships/image" Target="../media/image15.png"/><Relationship Id="rId15" Type="http://schemas.openxmlformats.org/officeDocument/2006/relationships/image" Target="../media/image22.png"/><Relationship Id="rId23" Type="http://schemas.openxmlformats.org/officeDocument/2006/relationships/image" Target="../media/image58.emf"/><Relationship Id="rId28" Type="http://schemas.openxmlformats.org/officeDocument/2006/relationships/image" Target="../media/image33.png"/><Relationship Id="rId36" Type="http://schemas.openxmlformats.org/officeDocument/2006/relationships/image" Target="../media/image41.emf"/><Relationship Id="rId49" Type="http://schemas.openxmlformats.org/officeDocument/2006/relationships/image" Target="../media/image54.png"/><Relationship Id="rId10" Type="http://schemas.openxmlformats.org/officeDocument/2006/relationships/image" Target="../media/image19.png"/><Relationship Id="rId19" Type="http://schemas.openxmlformats.org/officeDocument/2006/relationships/image" Target="../media/image26.png"/><Relationship Id="rId31" Type="http://schemas.openxmlformats.org/officeDocument/2006/relationships/image" Target="../media/image36.emf"/><Relationship Id="rId44" Type="http://schemas.openxmlformats.org/officeDocument/2006/relationships/image" Target="../media/image49.png"/><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8.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3.emf"/><Relationship Id="rId8" Type="http://schemas.openxmlformats.org/officeDocument/2006/relationships/image" Target="../media/image57.png"/><Relationship Id="rId51" Type="http://schemas.openxmlformats.org/officeDocument/2006/relationships/image" Target="../media/image56.png"/><Relationship Id="rId3" Type="http://schemas.openxmlformats.org/officeDocument/2006/relationships/image" Target="../media/image3.png"/><Relationship Id="rId12" Type="http://schemas.openxmlformats.org/officeDocument/2006/relationships/image" Target="../media/image13.png"/><Relationship Id="rId17" Type="http://schemas.openxmlformats.org/officeDocument/2006/relationships/image" Target="../media/image24.emf"/><Relationship Id="rId25" Type="http://schemas.openxmlformats.org/officeDocument/2006/relationships/image" Target="../media/image30.emf"/><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1.emf"/><Relationship Id="rId20" Type="http://schemas.openxmlformats.org/officeDocument/2006/relationships/image" Target="../media/image6.png"/><Relationship Id="rId41" Type="http://schemas.openxmlformats.org/officeDocument/2006/relationships/image" Target="../media/image46.png"/><Relationship Id="rId1" Type="http://schemas.openxmlformats.org/officeDocument/2006/relationships/image" Target="../media/image1.png"/><Relationship Id="rId6" Type="http://schemas.openxmlformats.org/officeDocument/2006/relationships/image" Target="../media/image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20.png"/><Relationship Id="rId18" Type="http://schemas.openxmlformats.org/officeDocument/2006/relationships/image" Target="../media/image59.emf"/><Relationship Id="rId3" Type="http://schemas.openxmlformats.org/officeDocument/2006/relationships/image" Target="../media/image3.png"/><Relationship Id="rId21" Type="http://schemas.openxmlformats.org/officeDocument/2006/relationships/image" Target="../media/image6.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60.emf"/><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837625</xdr:colOff>
      <xdr:row>0</xdr:row>
      <xdr:rowOff>90269</xdr:rowOff>
    </xdr:from>
    <xdr:to>
      <xdr:col>10</xdr:col>
      <xdr:colOff>1637725</xdr:colOff>
      <xdr:row>2</xdr:row>
      <xdr:rowOff>104446</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03875" y="90269"/>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F8614D-9983-4C25-94FD-7AD9992A81C5}">
  <sheetPr>
    <pageSetUpPr fitToPage="1"/>
  </sheetPr>
  <dimension ref="A1:Y95"/>
  <sheetViews>
    <sheetView tabSelected="1" zoomScale="70" zoomScaleNormal="70" workbookViewId="0">
      <pane xSplit="4" ySplit="1" topLeftCell="F2" activePane="bottomRight" state="frozenSplit"/>
      <selection pane="topRight" activeCell="J1" sqref="J1"/>
      <selection pane="bottomLeft" activeCell="A6" sqref="A6"/>
      <selection pane="bottomRight" activeCell="A3" sqref="A3:XFD5"/>
    </sheetView>
  </sheetViews>
  <sheetFormatPr baseColWidth="10" defaultColWidth="11.453125" defaultRowHeight="13" x14ac:dyDescent="0.35"/>
  <cols>
    <col min="1" max="1" width="4.81640625" style="785" customWidth="1"/>
    <col min="2" max="2" width="10.54296875" style="785" customWidth="1"/>
    <col min="3" max="3" width="14.7265625" style="785" customWidth="1"/>
    <col min="4" max="4" width="10" style="785" customWidth="1"/>
    <col min="5" max="5" width="20.7265625" style="308" customWidth="1"/>
    <col min="6" max="6" width="22.7265625" style="308" customWidth="1"/>
    <col min="7" max="7" width="21.453125" style="308" customWidth="1"/>
    <col min="8" max="11" width="14.26953125" style="433" customWidth="1"/>
    <col min="12" max="15" width="15.7265625" style="308" customWidth="1"/>
    <col min="16" max="16" width="15.7265625" style="563" customWidth="1"/>
    <col min="17" max="17" width="7.26953125" style="308" customWidth="1"/>
    <col min="18" max="18" width="5.453125" style="308" customWidth="1"/>
    <col min="19" max="19" width="20.81640625" style="785" customWidth="1"/>
    <col min="20" max="16384" width="11.453125" style="308"/>
  </cols>
  <sheetData>
    <row r="1" spans="1:19" s="299" customFormat="1" ht="15" customHeight="1" thickBot="1" x14ac:dyDescent="0.4">
      <c r="A1" s="786" t="s">
        <v>609</v>
      </c>
      <c r="B1" s="512"/>
      <c r="C1" s="512"/>
      <c r="D1" s="296" t="s">
        <v>605</v>
      </c>
      <c r="E1" s="799" t="s">
        <v>601</v>
      </c>
      <c r="F1" s="660" t="s">
        <v>678</v>
      </c>
      <c r="G1" s="295" t="s">
        <v>627</v>
      </c>
      <c r="H1" s="296" t="s">
        <v>2</v>
      </c>
      <c r="I1" s="295" t="s">
        <v>619</v>
      </c>
      <c r="J1" s="1465" t="s">
        <v>602</v>
      </c>
      <c r="K1" s="1466"/>
      <c r="L1" s="799" t="s">
        <v>606</v>
      </c>
      <c r="M1" s="799" t="s">
        <v>608</v>
      </c>
      <c r="N1" s="800" t="s">
        <v>620</v>
      </c>
      <c r="O1" s="441" t="s">
        <v>831</v>
      </c>
      <c r="P1" s="661" t="s">
        <v>607</v>
      </c>
      <c r="S1" s="789"/>
    </row>
    <row r="2" spans="1:19" ht="39" customHeight="1" thickBot="1" x14ac:dyDescent="0.4">
      <c r="A2" s="787">
        <f>0</f>
        <v>0</v>
      </c>
      <c r="B2" s="747">
        <v>44073</v>
      </c>
      <c r="C2" s="748">
        <f>B2+6</f>
        <v>44079</v>
      </c>
      <c r="D2" s="749" t="str">
        <f>CONCATENATE(TEXT(B2,"JJ/MM/AA"),CHAR(10),"au",CHAR(10),TEXT(C2,"JJ/MM/AA"))</f>
        <v>30/08/20
au
05/09/20</v>
      </c>
      <c r="E2" s="723"/>
      <c r="F2" s="724"/>
      <c r="G2" s="724"/>
      <c r="H2" s="725"/>
      <c r="I2" s="725"/>
      <c r="J2" s="725"/>
      <c r="K2" s="725"/>
      <c r="L2" s="724"/>
      <c r="M2" s="724"/>
      <c r="N2" s="724"/>
      <c r="O2" s="724"/>
      <c r="P2" s="726"/>
    </row>
    <row r="3" spans="1:19" ht="74" customHeight="1" x14ac:dyDescent="0.35">
      <c r="A3" s="419">
        <f t="shared" ref="A3:A8" si="0">A2+1</f>
        <v>1</v>
      </c>
      <c r="B3" s="420">
        <f>B2+7</f>
        <v>44080</v>
      </c>
      <c r="C3" s="662">
        <f>B3+6</f>
        <v>44086</v>
      </c>
      <c r="D3" s="750" t="str">
        <f t="shared" ref="D3:D45" si="1">CONCATENATE(TEXT(B3,"JJ/MM/AA"),CHAR(10),"au",CHAR(10),TEXT(C3,"JJ/MM/AA"))</f>
        <v>06/09/20
au
12/09/20</v>
      </c>
      <c r="E3" s="887" t="str">
        <f>Tri_Semestre!A1</f>
        <v>Cycle 1 : Modéliser le comportement linéaire et non linéaire des systèmes.</v>
      </c>
      <c r="F3" s="861" t="s">
        <v>668</v>
      </c>
      <c r="G3" s="887" t="s">
        <v>643</v>
      </c>
      <c r="H3" s="890" t="str">
        <f>Tri_Semestre!B7</f>
        <v>Mod2.C1, Mod2.C8, Mod3.C1</v>
      </c>
      <c r="I3" s="890" t="str">
        <f>Tri_Semestre!D7</f>
        <v>Mod2.C1.SF4, Mod2.C1.SF5, Mod2.C1.SF6, Mod2.C8.SF1, Mod3.C1.SF1</v>
      </c>
      <c r="J3" s="1462" t="s">
        <v>1298</v>
      </c>
      <c r="K3" s="1462" t="s">
        <v>1299</v>
      </c>
      <c r="L3" s="861"/>
      <c r="M3" s="802"/>
      <c r="N3" s="802"/>
      <c r="O3" s="802"/>
      <c r="P3" s="715"/>
      <c r="Q3" s="308">
        <v>218</v>
      </c>
      <c r="R3" s="308">
        <f>Q3-6</f>
        <v>212</v>
      </c>
    </row>
    <row r="4" spans="1:19" ht="74" customHeight="1" x14ac:dyDescent="0.35">
      <c r="A4" s="419">
        <f t="shared" si="0"/>
        <v>2</v>
      </c>
      <c r="B4" s="420">
        <f t="shared" ref="B4:B45" si="2">B3+7</f>
        <v>44087</v>
      </c>
      <c r="C4" s="662">
        <f t="shared" ref="C4:C45" si="3">B4+6</f>
        <v>44093</v>
      </c>
      <c r="D4" s="751" t="str">
        <f t="shared" si="1"/>
        <v>13/09/20
au
19/09/20</v>
      </c>
      <c r="E4" s="888"/>
      <c r="F4" s="862"/>
      <c r="G4" s="888"/>
      <c r="H4" s="891"/>
      <c r="I4" s="891"/>
      <c r="J4" s="1463"/>
      <c r="K4" s="1463"/>
      <c r="L4" s="862"/>
      <c r="M4" s="801"/>
      <c r="N4" s="801"/>
      <c r="O4" s="801"/>
      <c r="P4" s="713"/>
      <c r="Q4" s="308">
        <f>Q3-7</f>
        <v>211</v>
      </c>
      <c r="R4" s="308">
        <f t="shared" ref="R4:R33" si="4">Q4-6</f>
        <v>205</v>
      </c>
    </row>
    <row r="5" spans="1:19" ht="74" customHeight="1" thickBot="1" x14ac:dyDescent="0.4">
      <c r="A5" s="419">
        <f t="shared" si="0"/>
        <v>3</v>
      </c>
      <c r="B5" s="420">
        <f t="shared" si="2"/>
        <v>44094</v>
      </c>
      <c r="C5" s="662">
        <f t="shared" si="3"/>
        <v>44100</v>
      </c>
      <c r="D5" s="752" t="str">
        <f t="shared" si="1"/>
        <v>20/09/20
au
26/09/20</v>
      </c>
      <c r="E5" s="889"/>
      <c r="F5" s="863"/>
      <c r="G5" s="889"/>
      <c r="H5" s="892"/>
      <c r="I5" s="892"/>
      <c r="J5" s="1464"/>
      <c r="K5" s="1464"/>
      <c r="L5" s="863"/>
      <c r="M5" s="803"/>
      <c r="N5" s="803"/>
      <c r="O5" s="803"/>
      <c r="P5" s="545"/>
      <c r="Q5" s="308">
        <f t="shared" ref="Q5:Q33" si="5">Q4-7</f>
        <v>204</v>
      </c>
      <c r="R5" s="308">
        <f t="shared" si="4"/>
        <v>198</v>
      </c>
    </row>
    <row r="6" spans="1:19" ht="36.5" customHeight="1" x14ac:dyDescent="0.35">
      <c r="A6" s="419">
        <f t="shared" si="0"/>
        <v>4</v>
      </c>
      <c r="B6" s="420">
        <f t="shared" si="2"/>
        <v>44101</v>
      </c>
      <c r="C6" s="662">
        <f t="shared" si="3"/>
        <v>44107</v>
      </c>
      <c r="D6" s="753" t="str">
        <f t="shared" si="1"/>
        <v>27/09/20
au
03/10/20</v>
      </c>
      <c r="E6" s="823" t="str">
        <f>Tri_Semestre!A8</f>
        <v xml:space="preserve">Cycle 2 : Prévoir les performances des systèmes asservis. </v>
      </c>
      <c r="F6" s="826" t="s">
        <v>659</v>
      </c>
      <c r="G6" s="823" t="s">
        <v>628</v>
      </c>
      <c r="H6" s="829" t="str">
        <f>Tri_Semestre!B16</f>
        <v>Mod3.C2, Res2.C4, Res2.C5, Res2.C6, Res2.C7, Res2.C10, Res2.C11</v>
      </c>
      <c r="I6" s="829" t="str">
        <f>Tri_Semestre!D16</f>
        <v>Mod3.C2.SF1, , Res2.C5.SF1, Res2.C6.SF1, Res2.C7.SF1, Res2.C10.SF1, Res2.C11.SF1</v>
      </c>
      <c r="J6" s="829"/>
      <c r="K6" s="829"/>
      <c r="L6" s="832"/>
      <c r="M6" s="796"/>
      <c r="N6" s="796"/>
      <c r="O6" s="796"/>
      <c r="P6" s="639"/>
      <c r="Q6" s="308">
        <f t="shared" si="5"/>
        <v>197</v>
      </c>
      <c r="R6" s="308">
        <f t="shared" si="4"/>
        <v>191</v>
      </c>
    </row>
    <row r="7" spans="1:19" ht="36.5" customHeight="1" x14ac:dyDescent="0.35">
      <c r="A7" s="419">
        <f t="shared" si="0"/>
        <v>5</v>
      </c>
      <c r="B7" s="420">
        <f t="shared" si="2"/>
        <v>44108</v>
      </c>
      <c r="C7" s="662">
        <f t="shared" si="3"/>
        <v>44114</v>
      </c>
      <c r="D7" s="754" t="str">
        <f t="shared" si="1"/>
        <v>04/10/20
au
10/10/20</v>
      </c>
      <c r="E7" s="824"/>
      <c r="F7" s="827"/>
      <c r="G7" s="824"/>
      <c r="H7" s="830"/>
      <c r="I7" s="830"/>
      <c r="J7" s="830"/>
      <c r="K7" s="830"/>
      <c r="L7" s="833"/>
      <c r="M7" s="797"/>
      <c r="N7" s="797"/>
      <c r="O7" s="520"/>
      <c r="P7" s="540"/>
      <c r="Q7" s="308">
        <f t="shared" si="5"/>
        <v>190</v>
      </c>
      <c r="R7" s="308">
        <f t="shared" si="4"/>
        <v>184</v>
      </c>
    </row>
    <row r="8" spans="1:19" ht="36.5" customHeight="1" thickBot="1" x14ac:dyDescent="0.4">
      <c r="A8" s="419">
        <f t="shared" si="0"/>
        <v>6</v>
      </c>
      <c r="B8" s="420">
        <f t="shared" si="2"/>
        <v>44115</v>
      </c>
      <c r="C8" s="662">
        <f t="shared" si="3"/>
        <v>44121</v>
      </c>
      <c r="D8" s="755" t="str">
        <f t="shared" si="1"/>
        <v>11/10/20
au
17/10/20</v>
      </c>
      <c r="E8" s="825"/>
      <c r="F8" s="828"/>
      <c r="G8" s="825"/>
      <c r="H8" s="831"/>
      <c r="I8" s="831"/>
      <c r="J8" s="831"/>
      <c r="K8" s="831"/>
      <c r="L8" s="834"/>
      <c r="M8" s="798"/>
      <c r="N8" s="798"/>
      <c r="O8" s="798"/>
      <c r="P8" s="714"/>
      <c r="Q8" s="308">
        <f t="shared" si="5"/>
        <v>183</v>
      </c>
      <c r="R8" s="308">
        <f t="shared" si="4"/>
        <v>177</v>
      </c>
    </row>
    <row r="9" spans="1:19" ht="19.5" customHeight="1" x14ac:dyDescent="0.35">
      <c r="A9" s="419"/>
      <c r="B9" s="420">
        <f t="shared" si="2"/>
        <v>44122</v>
      </c>
      <c r="C9" s="420">
        <f t="shared" si="3"/>
        <v>44128</v>
      </c>
      <c r="D9" s="579" t="str">
        <f t="shared" si="1"/>
        <v>18/10/20
au
24/10/20</v>
      </c>
      <c r="E9" s="812" t="s">
        <v>610</v>
      </c>
      <c r="F9" s="813"/>
      <c r="G9" s="813"/>
      <c r="H9" s="813"/>
      <c r="I9" s="813"/>
      <c r="J9" s="813"/>
      <c r="K9" s="813"/>
      <c r="L9" s="813"/>
      <c r="M9" s="813"/>
      <c r="N9" s="813"/>
      <c r="O9" s="813"/>
      <c r="P9" s="814"/>
      <c r="Q9" s="308">
        <f t="shared" si="5"/>
        <v>176</v>
      </c>
      <c r="R9" s="308">
        <f t="shared" si="4"/>
        <v>170</v>
      </c>
    </row>
    <row r="10" spans="1:19" ht="19.5" customHeight="1" x14ac:dyDescent="0.35">
      <c r="A10" s="419"/>
      <c r="B10" s="420">
        <f t="shared" si="2"/>
        <v>44129</v>
      </c>
      <c r="C10" s="662">
        <f t="shared" si="3"/>
        <v>44135</v>
      </c>
      <c r="D10" s="838" t="str">
        <f t="shared" si="1"/>
        <v>25/10/20
au
31/10/20</v>
      </c>
      <c r="E10" s="850" t="s">
        <v>610</v>
      </c>
      <c r="F10" s="851"/>
      <c r="G10" s="851"/>
      <c r="H10" s="851"/>
      <c r="I10" s="851"/>
      <c r="J10" s="851"/>
      <c r="K10" s="851"/>
      <c r="L10" s="851"/>
      <c r="M10" s="851"/>
      <c r="N10" s="851"/>
      <c r="O10" s="851"/>
      <c r="P10" s="851"/>
      <c r="Q10" s="308">
        <f t="shared" si="5"/>
        <v>169</v>
      </c>
      <c r="R10" s="308">
        <f t="shared" si="4"/>
        <v>163</v>
      </c>
    </row>
    <row r="11" spans="1:19" ht="48.5" customHeight="1" x14ac:dyDescent="0.35">
      <c r="A11" s="419">
        <f>A8+1</f>
        <v>7</v>
      </c>
      <c r="B11" s="420">
        <f t="shared" si="2"/>
        <v>44136</v>
      </c>
      <c r="C11" s="662">
        <f t="shared" si="3"/>
        <v>44142</v>
      </c>
      <c r="D11" s="838" t="str">
        <f t="shared" si="1"/>
        <v>01/11/20
au
07/11/20</v>
      </c>
      <c r="E11" s="851"/>
      <c r="F11" s="851"/>
      <c r="G11" s="851"/>
      <c r="H11" s="851"/>
      <c r="I11" s="851"/>
      <c r="J11" s="851"/>
      <c r="K11" s="851"/>
      <c r="L11" s="851"/>
      <c r="M11" s="851"/>
      <c r="N11" s="851"/>
      <c r="O11" s="851"/>
      <c r="P11" s="851"/>
      <c r="Q11" s="308">
        <f t="shared" si="5"/>
        <v>162</v>
      </c>
      <c r="R11" s="308">
        <f t="shared" si="4"/>
        <v>156</v>
      </c>
    </row>
    <row r="12" spans="1:19" ht="48.5" customHeight="1" x14ac:dyDescent="0.35">
      <c r="A12" s="419">
        <f t="shared" ref="A12:A17" si="6">A11+1</f>
        <v>8</v>
      </c>
      <c r="B12" s="420">
        <f t="shared" si="2"/>
        <v>44143</v>
      </c>
      <c r="C12" s="662">
        <f t="shared" si="3"/>
        <v>44149</v>
      </c>
      <c r="D12" s="835" t="str">
        <f t="shared" si="1"/>
        <v>08/11/20
au
14/11/20</v>
      </c>
      <c r="E12" s="815" t="str">
        <f>Tri_Semestre!A17</f>
        <v xml:space="preserve">Cycle 3 : Concevoir la partie commande des systèmes asservis afin de valider leurs performances. </v>
      </c>
      <c r="F12" s="817" t="s">
        <v>661</v>
      </c>
      <c r="G12" s="815" t="s">
        <v>629</v>
      </c>
      <c r="H12" s="819" t="str">
        <f>Tri_Semestre!B20</f>
        <v>Res1.C4, Con.C2</v>
      </c>
      <c r="I12" s="819" t="str">
        <f>Tri_Semestre!D20</f>
        <v>Res1.C4.SF1, Con.C2.SF1</v>
      </c>
      <c r="J12" s="819"/>
      <c r="K12" s="819"/>
      <c r="L12" s="821" t="s">
        <v>1288</v>
      </c>
      <c r="M12" s="836">
        <v>6</v>
      </c>
      <c r="N12" s="836"/>
      <c r="O12" s="836"/>
      <c r="P12" s="837"/>
      <c r="Q12" s="308">
        <f t="shared" si="5"/>
        <v>155</v>
      </c>
      <c r="R12" s="308">
        <f t="shared" si="4"/>
        <v>149</v>
      </c>
    </row>
    <row r="13" spans="1:19" ht="48.5" customHeight="1" thickBot="1" x14ac:dyDescent="0.4">
      <c r="A13" s="419">
        <f t="shared" si="6"/>
        <v>9</v>
      </c>
      <c r="B13" s="420">
        <f t="shared" si="2"/>
        <v>44150</v>
      </c>
      <c r="C13" s="662">
        <f t="shared" si="3"/>
        <v>44156</v>
      </c>
      <c r="D13" s="758" t="str">
        <f t="shared" si="1"/>
        <v>15/11/20
au
21/11/20</v>
      </c>
      <c r="E13" s="816"/>
      <c r="F13" s="818"/>
      <c r="G13" s="816"/>
      <c r="H13" s="820"/>
      <c r="I13" s="820"/>
      <c r="J13" s="820"/>
      <c r="K13" s="820"/>
      <c r="L13" s="822"/>
      <c r="M13" s="711">
        <v>7</v>
      </c>
      <c r="N13" s="711"/>
      <c r="O13" s="711"/>
      <c r="P13" s="712"/>
      <c r="Q13" s="308">
        <f t="shared" si="5"/>
        <v>148</v>
      </c>
      <c r="R13" s="308">
        <f t="shared" si="4"/>
        <v>142</v>
      </c>
    </row>
    <row r="14" spans="1:19" ht="37.5" customHeight="1" x14ac:dyDescent="0.35">
      <c r="A14" s="419">
        <f t="shared" si="6"/>
        <v>10</v>
      </c>
      <c r="B14" s="420">
        <f t="shared" si="2"/>
        <v>44157</v>
      </c>
      <c r="C14" s="662">
        <f t="shared" si="3"/>
        <v>44163</v>
      </c>
      <c r="D14" s="759" t="str">
        <f t="shared" si="1"/>
        <v>22/11/20
au
28/11/20</v>
      </c>
      <c r="E14" s="874" t="str">
        <f>Tri_Semestre!A21</f>
        <v>Cycle 4 : Modéliser le comportement des systèmes mécaniques dans le but d'établir une loi de comportement ou de déterminer des actions mécaniques en utilisant le PFD</v>
      </c>
      <c r="F14" s="877" t="s">
        <v>663</v>
      </c>
      <c r="G14" s="874" t="s">
        <v>630</v>
      </c>
      <c r="H14" s="880" t="str">
        <f>Tri_Semestre!B29</f>
        <v>Mod2.C13, Mod2.C14, Mod2.C15, Mod2.C16, Mod2.C17, Res1.C1, Res1.C2</v>
      </c>
      <c r="I14" s="880" t="str">
        <f>Tri_Semestre!D29</f>
        <v>, , , , Mod2.C17.SF1, Res1.C1.SF1, Res1.C2.SF1</v>
      </c>
      <c r="J14" s="809"/>
      <c r="K14" s="809"/>
      <c r="L14" s="804"/>
      <c r="M14" s="793">
        <v>8</v>
      </c>
      <c r="N14" s="793"/>
      <c r="O14" s="793"/>
      <c r="P14" s="708"/>
      <c r="Q14" s="308">
        <f t="shared" si="5"/>
        <v>141</v>
      </c>
      <c r="R14" s="308">
        <f t="shared" si="4"/>
        <v>135</v>
      </c>
    </row>
    <row r="15" spans="1:19" ht="37.5" customHeight="1" x14ac:dyDescent="0.35">
      <c r="A15" s="419">
        <f t="shared" si="6"/>
        <v>11</v>
      </c>
      <c r="B15" s="420">
        <f t="shared" si="2"/>
        <v>44164</v>
      </c>
      <c r="C15" s="662">
        <f t="shared" si="3"/>
        <v>44170</v>
      </c>
      <c r="D15" s="760" t="str">
        <f t="shared" si="1"/>
        <v>29/11/20
au
05/12/20</v>
      </c>
      <c r="E15" s="875"/>
      <c r="F15" s="878"/>
      <c r="G15" s="875"/>
      <c r="H15" s="881"/>
      <c r="I15" s="881"/>
      <c r="J15" s="810"/>
      <c r="K15" s="810"/>
      <c r="L15" s="536"/>
      <c r="M15" s="794">
        <v>9</v>
      </c>
      <c r="N15" s="794"/>
      <c r="O15" s="794"/>
      <c r="P15" s="551"/>
      <c r="Q15" s="308">
        <f t="shared" si="5"/>
        <v>134</v>
      </c>
      <c r="R15" s="308">
        <f t="shared" si="4"/>
        <v>128</v>
      </c>
    </row>
    <row r="16" spans="1:19" ht="37.5" customHeight="1" thickBot="1" x14ac:dyDescent="0.4">
      <c r="A16" s="419">
        <f t="shared" si="6"/>
        <v>12</v>
      </c>
      <c r="B16" s="420">
        <f t="shared" si="2"/>
        <v>44171</v>
      </c>
      <c r="C16" s="662">
        <f t="shared" si="3"/>
        <v>44177</v>
      </c>
      <c r="D16" s="761" t="str">
        <f t="shared" si="1"/>
        <v>06/12/20
au
12/12/20</v>
      </c>
      <c r="E16" s="876"/>
      <c r="F16" s="879"/>
      <c r="G16" s="876"/>
      <c r="H16" s="882"/>
      <c r="I16" s="882"/>
      <c r="J16" s="811"/>
      <c r="K16" s="811"/>
      <c r="L16" s="805"/>
      <c r="M16" s="795">
        <v>10</v>
      </c>
      <c r="N16" s="795"/>
      <c r="O16" s="795"/>
      <c r="P16" s="552"/>
      <c r="Q16" s="308">
        <f t="shared" si="5"/>
        <v>127</v>
      </c>
      <c r="R16" s="308">
        <f t="shared" si="4"/>
        <v>121</v>
      </c>
    </row>
    <row r="17" spans="1:25" ht="65.5" thickBot="1" x14ac:dyDescent="0.4">
      <c r="A17" s="419">
        <f t="shared" si="6"/>
        <v>13</v>
      </c>
      <c r="B17" s="420">
        <f t="shared" si="2"/>
        <v>44178</v>
      </c>
      <c r="C17" s="662">
        <f t="shared" si="3"/>
        <v>44184</v>
      </c>
      <c r="D17" s="762" t="str">
        <f t="shared" si="1"/>
        <v>13/12/20
au
19/12/20</v>
      </c>
      <c r="E17" s="697" t="s">
        <v>1208</v>
      </c>
      <c r="F17" s="696"/>
      <c r="G17" s="697" t="s">
        <v>664</v>
      </c>
      <c r="H17" s="698" t="str">
        <f>Tri_Semestre!B47</f>
        <v>Res1.C3, Res2.C22, Res2.C23, Res2.C24, Res2.C25</v>
      </c>
      <c r="I17" s="699" t="str">
        <f>Tri_Semestre!D47</f>
        <v>Res1.C3.SF1, Res2.C22.SF1, Res2.C22.SF2, , Res2.C25.SF1</v>
      </c>
      <c r="J17" s="699"/>
      <c r="K17" s="699"/>
      <c r="L17" s="702" t="s">
        <v>1269</v>
      </c>
      <c r="M17" s="792"/>
      <c r="N17" s="704"/>
      <c r="O17" s="704"/>
      <c r="P17" s="705"/>
      <c r="Q17" s="308">
        <f t="shared" si="5"/>
        <v>120</v>
      </c>
      <c r="R17" s="308">
        <f t="shared" si="4"/>
        <v>114</v>
      </c>
    </row>
    <row r="18" spans="1:25" ht="31.5" x14ac:dyDescent="0.35">
      <c r="A18" s="419"/>
      <c r="B18" s="420">
        <f t="shared" si="2"/>
        <v>44185</v>
      </c>
      <c r="C18" s="662">
        <f t="shared" si="3"/>
        <v>44191</v>
      </c>
      <c r="D18" s="700" t="str">
        <f t="shared" si="1"/>
        <v>20/12/20
au
26/12/20</v>
      </c>
      <c r="E18" s="883" t="s">
        <v>611</v>
      </c>
      <c r="F18" s="883"/>
      <c r="G18" s="883"/>
      <c r="H18" s="883"/>
      <c r="I18" s="883"/>
      <c r="J18" s="883"/>
      <c r="K18" s="883"/>
      <c r="L18" s="883"/>
      <c r="M18" s="883"/>
      <c r="N18" s="883"/>
      <c r="O18" s="883"/>
      <c r="P18" s="884"/>
      <c r="Q18" s="308">
        <f t="shared" si="5"/>
        <v>113</v>
      </c>
      <c r="R18" s="308">
        <f t="shared" si="4"/>
        <v>107</v>
      </c>
    </row>
    <row r="19" spans="1:25" ht="32" thickBot="1" x14ac:dyDescent="0.4">
      <c r="A19" s="788"/>
      <c r="B19" s="763">
        <f t="shared" si="2"/>
        <v>44192</v>
      </c>
      <c r="C19" s="764">
        <f t="shared" si="3"/>
        <v>44198</v>
      </c>
      <c r="D19" s="701" t="str">
        <f t="shared" si="1"/>
        <v>27/12/20
au
02/01/21</v>
      </c>
      <c r="E19" s="885"/>
      <c r="F19" s="885"/>
      <c r="G19" s="885"/>
      <c r="H19" s="885"/>
      <c r="I19" s="885"/>
      <c r="J19" s="885"/>
      <c r="K19" s="885"/>
      <c r="L19" s="885"/>
      <c r="M19" s="885"/>
      <c r="N19" s="885"/>
      <c r="O19" s="885"/>
      <c r="P19" s="886"/>
      <c r="Q19" s="308">
        <f t="shared" si="5"/>
        <v>106</v>
      </c>
      <c r="R19" s="308">
        <f t="shared" si="4"/>
        <v>100</v>
      </c>
    </row>
    <row r="20" spans="1:25" ht="71.5" customHeight="1" thickBot="1" x14ac:dyDescent="0.4">
      <c r="A20" s="700">
        <f>A17+1</f>
        <v>14</v>
      </c>
      <c r="B20" s="765">
        <f t="shared" si="2"/>
        <v>44199</v>
      </c>
      <c r="C20" s="766">
        <f t="shared" si="3"/>
        <v>44205</v>
      </c>
      <c r="D20" s="767" t="str">
        <f t="shared" si="1"/>
        <v>03/01/21
au
09/01/21</v>
      </c>
      <c r="E20" s="695" t="s">
        <v>1209</v>
      </c>
      <c r="F20" s="716"/>
      <c r="G20" s="695" t="s">
        <v>664</v>
      </c>
      <c r="H20" s="717" t="str">
        <f>Tri_Semestre!B47</f>
        <v>Res1.C3, Res2.C22, Res2.C23, Res2.C24, Res2.C25</v>
      </c>
      <c r="I20" s="718" t="str">
        <f>Tri_Semestre!D47</f>
        <v>Res1.C3.SF1, Res2.C22.SF1, Res2.C22.SF2, , Res2.C25.SF1</v>
      </c>
      <c r="J20" s="718"/>
      <c r="K20" s="718"/>
      <c r="L20" s="719"/>
      <c r="M20" s="720">
        <v>11</v>
      </c>
      <c r="N20" s="721"/>
      <c r="O20" s="721"/>
      <c r="P20" s="722"/>
      <c r="Q20" s="308">
        <f t="shared" si="5"/>
        <v>99</v>
      </c>
      <c r="R20" s="308">
        <f t="shared" si="4"/>
        <v>93</v>
      </c>
    </row>
    <row r="21" spans="1:25" ht="71.5" customHeight="1" thickBot="1" x14ac:dyDescent="0.4">
      <c r="A21" s="701">
        <f>A20+1</f>
        <v>15</v>
      </c>
      <c r="B21" s="768">
        <f>B20+7</f>
        <v>44206</v>
      </c>
      <c r="C21" s="769">
        <f t="shared" si="3"/>
        <v>44212</v>
      </c>
      <c r="D21" s="770" t="str">
        <f t="shared" si="1"/>
        <v>10/01/21
au
16/01/21</v>
      </c>
      <c r="E21" s="872" t="str">
        <f>Tri_Semestre!A31</f>
        <v>Cycle 5 : Modéliser le comportement des systèmes mécaniques dans le but d'établir une loi de comportement en utilisant les méthodes énergétiques.</v>
      </c>
      <c r="F21" s="872" t="s">
        <v>1210</v>
      </c>
      <c r="G21" s="872" t="s">
        <v>631</v>
      </c>
      <c r="H21" s="872" t="str">
        <f>Tri_Semestre!B40</f>
        <v xml:space="preserve">Mod2.C18, Res1.C1, Res1.C3, Mod1.C4, Mod1.C5, Mod1.C6, , </v>
      </c>
      <c r="I21" s="872" t="str">
        <f>Tri_Semestre!D40</f>
        <v>Mod2.C18.SF1, Res1.C1.SF1, Res1.C3.SF1, Mod1.C4.SF1, Mod1.C5.SF1, Mod1.C6.SF1, Mod1.C5.SF2, Mod1.C5.SF3</v>
      </c>
      <c r="J21" s="1460"/>
      <c r="K21" s="1460"/>
      <c r="L21" s="692"/>
      <c r="M21" s="693">
        <v>12</v>
      </c>
      <c r="N21" s="693"/>
      <c r="O21" s="693"/>
      <c r="P21" s="694"/>
      <c r="Q21" s="308">
        <f t="shared" si="5"/>
        <v>92</v>
      </c>
      <c r="R21" s="308">
        <f t="shared" si="4"/>
        <v>86</v>
      </c>
    </row>
    <row r="22" spans="1:25" ht="76.5" customHeight="1" thickBot="1" x14ac:dyDescent="0.4">
      <c r="A22" s="700">
        <f>A21+1</f>
        <v>16</v>
      </c>
      <c r="B22" s="765">
        <f t="shared" si="2"/>
        <v>44213</v>
      </c>
      <c r="C22" s="766">
        <f t="shared" si="3"/>
        <v>44219</v>
      </c>
      <c r="D22" s="771" t="str">
        <f t="shared" si="1"/>
        <v>17/01/21
au
23/01/21</v>
      </c>
      <c r="E22" s="873"/>
      <c r="F22" s="873"/>
      <c r="G22" s="873"/>
      <c r="H22" s="873"/>
      <c r="I22" s="873"/>
      <c r="J22" s="808"/>
      <c r="K22" s="808"/>
      <c r="L22" s="368"/>
      <c r="M22" s="368">
        <v>13</v>
      </c>
      <c r="N22" s="368"/>
      <c r="O22" s="368"/>
      <c r="P22" s="564"/>
      <c r="Q22" s="308">
        <f t="shared" si="5"/>
        <v>85</v>
      </c>
      <c r="R22" s="308">
        <f t="shared" si="4"/>
        <v>79</v>
      </c>
    </row>
    <row r="23" spans="1:25" ht="76.5" customHeight="1" thickBot="1" x14ac:dyDescent="0.4">
      <c r="A23" s="701">
        <f>A22+1</f>
        <v>17</v>
      </c>
      <c r="B23" s="768">
        <f t="shared" si="2"/>
        <v>44220</v>
      </c>
      <c r="C23" s="769">
        <f t="shared" si="3"/>
        <v>44226</v>
      </c>
      <c r="D23" s="772" t="str">
        <f t="shared" si="1"/>
        <v>24/01/21
au
30/01/21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689"/>
      <c r="K23" s="689"/>
      <c r="L23" s="790" t="s">
        <v>1133</v>
      </c>
      <c r="M23" s="690">
        <v>14</v>
      </c>
      <c r="N23" s="690"/>
      <c r="O23" s="690"/>
      <c r="P23" s="691"/>
      <c r="Q23" s="308">
        <f>Q22-7</f>
        <v>78</v>
      </c>
      <c r="R23" s="308">
        <f t="shared" si="4"/>
        <v>72</v>
      </c>
    </row>
    <row r="24" spans="1:25" ht="62.15" customHeight="1" thickBot="1" x14ac:dyDescent="0.4">
      <c r="A24" s="419">
        <f>A23+1</f>
        <v>18</v>
      </c>
      <c r="B24" s="420">
        <f t="shared" si="2"/>
        <v>44227</v>
      </c>
      <c r="C24" s="662">
        <f t="shared" si="3"/>
        <v>44233</v>
      </c>
      <c r="D24" s="773" t="str">
        <f t="shared" si="1"/>
        <v>31/01/21
au
06/02/21</v>
      </c>
      <c r="E24" s="681"/>
      <c r="F24" s="682"/>
      <c r="G24" s="683"/>
      <c r="H24" s="684"/>
      <c r="I24" s="684"/>
      <c r="J24" s="684"/>
      <c r="K24" s="684"/>
      <c r="L24" s="381"/>
      <c r="M24" s="381">
        <v>15</v>
      </c>
      <c r="N24" s="381"/>
      <c r="O24" s="381"/>
      <c r="P24" s="685"/>
      <c r="Q24" s="308">
        <f t="shared" si="5"/>
        <v>71</v>
      </c>
      <c r="R24" s="308">
        <f t="shared" si="4"/>
        <v>65</v>
      </c>
    </row>
    <row r="25" spans="1:25" ht="31.5" x14ac:dyDescent="0.35">
      <c r="A25" s="419"/>
      <c r="B25" s="420">
        <f t="shared" si="2"/>
        <v>44234</v>
      </c>
      <c r="C25" s="662">
        <f t="shared" si="3"/>
        <v>44240</v>
      </c>
      <c r="D25" s="774" t="str">
        <f t="shared" si="1"/>
        <v>07/02/21
au
13/02/21</v>
      </c>
      <c r="F25" s="841"/>
      <c r="G25" s="841"/>
      <c r="H25" s="841"/>
      <c r="I25" s="841"/>
      <c r="J25" s="841"/>
      <c r="K25" s="841"/>
      <c r="L25" s="841"/>
      <c r="M25" s="841">
        <v>16</v>
      </c>
      <c r="N25" s="841"/>
      <c r="O25" s="841"/>
      <c r="P25" s="560"/>
      <c r="Q25" s="308">
        <f t="shared" si="5"/>
        <v>64</v>
      </c>
      <c r="R25" s="308">
        <f t="shared" si="4"/>
        <v>58</v>
      </c>
    </row>
    <row r="26" spans="1:25" ht="32" thickBot="1" x14ac:dyDescent="0.4">
      <c r="A26" s="419"/>
      <c r="B26" s="420">
        <f t="shared" si="2"/>
        <v>44241</v>
      </c>
      <c r="C26" s="662">
        <f t="shared" si="3"/>
        <v>44247</v>
      </c>
      <c r="D26" s="775" t="str">
        <f t="shared" si="1"/>
        <v>14/02/21
au
20/02/21</v>
      </c>
      <c r="E26" s="852" t="s">
        <v>1250</v>
      </c>
      <c r="F26" s="853"/>
      <c r="G26" s="853"/>
      <c r="H26" s="853"/>
      <c r="I26" s="853"/>
      <c r="J26" s="853"/>
      <c r="K26" s="853"/>
      <c r="L26" s="853"/>
      <c r="M26" s="853"/>
      <c r="N26" s="853"/>
      <c r="O26" s="853"/>
      <c r="P26" s="854"/>
      <c r="Q26" s="308">
        <f t="shared" si="5"/>
        <v>57</v>
      </c>
      <c r="R26" s="308">
        <f t="shared" si="4"/>
        <v>51</v>
      </c>
    </row>
    <row r="27" spans="1:25" ht="45" customHeight="1" thickBot="1" x14ac:dyDescent="0.4">
      <c r="A27" s="419">
        <f>A24+1</f>
        <v>19</v>
      </c>
      <c r="B27" s="420">
        <f t="shared" si="2"/>
        <v>44248</v>
      </c>
      <c r="C27" s="662">
        <f t="shared" si="3"/>
        <v>44254</v>
      </c>
      <c r="D27" s="776" t="str">
        <f t="shared" si="1"/>
        <v>21/02/21
au
27/02/21</v>
      </c>
      <c r="E27" s="852"/>
      <c r="F27" s="853"/>
      <c r="G27" s="853"/>
      <c r="H27" s="853"/>
      <c r="I27" s="853"/>
      <c r="J27" s="853"/>
      <c r="K27" s="853"/>
      <c r="L27" s="853"/>
      <c r="M27" s="853"/>
      <c r="N27" s="853"/>
      <c r="O27" s="853"/>
      <c r="P27" s="854"/>
      <c r="Q27" s="308">
        <f t="shared" si="5"/>
        <v>50</v>
      </c>
      <c r="R27" s="308">
        <f t="shared" si="4"/>
        <v>44</v>
      </c>
    </row>
    <row r="28" spans="1:25" ht="45" customHeight="1" thickBot="1" x14ac:dyDescent="0.4">
      <c r="A28" s="419">
        <f>A27+1</f>
        <v>20</v>
      </c>
      <c r="B28" s="420">
        <f t="shared" si="2"/>
        <v>44255</v>
      </c>
      <c r="C28" s="662">
        <f t="shared" si="3"/>
        <v>44261</v>
      </c>
      <c r="D28" s="777" t="str">
        <f t="shared" si="1"/>
        <v>28/02/21
au
06/03/21</v>
      </c>
      <c r="E28" s="842" t="str">
        <f>Tri_Semestre!A48</f>
        <v>Cycle 7 : Modélisation des chaînes de solide dans le but de déterminer les contraintes géométriques dans un mécanisme.</v>
      </c>
      <c r="F28" s="843" t="s">
        <v>665</v>
      </c>
      <c r="G28" s="842" t="s">
        <v>632</v>
      </c>
      <c r="H28" s="844" t="str">
        <f>Tri_Semestre!B53</f>
        <v xml:space="preserve">Mod2.C34, Mod2.C35, Mod2.C36, </v>
      </c>
      <c r="I28" s="844" t="str">
        <f>Tri_Semestre!D53</f>
        <v>Mod2.C34.SF1, , , Res2.C15.SF3</v>
      </c>
      <c r="J28" s="1461"/>
      <c r="K28" s="1461"/>
      <c r="L28" s="791" t="s">
        <v>1135</v>
      </c>
      <c r="M28" s="678">
        <v>17</v>
      </c>
      <c r="N28" s="678"/>
      <c r="O28" s="678"/>
      <c r="P28" s="679"/>
      <c r="Q28" s="308">
        <f t="shared" si="5"/>
        <v>43</v>
      </c>
      <c r="R28" s="308">
        <f t="shared" si="4"/>
        <v>37</v>
      </c>
    </row>
    <row r="29" spans="1:25" ht="72" customHeight="1" x14ac:dyDescent="0.35">
      <c r="A29" s="419">
        <f>A28+1</f>
        <v>21</v>
      </c>
      <c r="B29" s="420">
        <f t="shared" si="2"/>
        <v>44262</v>
      </c>
      <c r="C29" s="662">
        <f t="shared" si="3"/>
        <v>44268</v>
      </c>
      <c r="D29" s="778" t="str">
        <f t="shared" si="1"/>
        <v>07/03/21
au
13/03/21</v>
      </c>
      <c r="E29" s="864" t="str">
        <f>Tri_Semestre!A54</f>
        <v>Cycle 8 : Analyse de la chaine d'information d'un système.</v>
      </c>
      <c r="F29" s="866" t="s">
        <v>666</v>
      </c>
      <c r="G29" s="868" t="s">
        <v>633</v>
      </c>
      <c r="H29" s="870" t="str">
        <f>Tri_Semestre!B63</f>
        <v>Exp2.C3, Exp2.C4, Exp2.C5, Exp2.C6, Exp3.C7, Exp3.C8, Exp3.C2, Exp3.C3</v>
      </c>
      <c r="I29" s="870" t="str">
        <f>Tri_Semestre!D63</f>
        <v>Exp2.C3.SF1, , , Exp2.C6.SF1, Exp3.C7.SF1, Exp3.C7.SF2, Exp3.C2.SF1, Exp3.C3.SF1</v>
      </c>
      <c r="J29" s="806"/>
      <c r="K29" s="806"/>
      <c r="L29" s="478"/>
      <c r="M29" s="478">
        <v>18</v>
      </c>
      <c r="N29" s="395"/>
      <c r="O29" s="395"/>
      <c r="P29" s="680"/>
      <c r="Q29" s="308">
        <f t="shared" si="5"/>
        <v>36</v>
      </c>
      <c r="R29" s="308">
        <f t="shared" si="4"/>
        <v>30</v>
      </c>
    </row>
    <row r="30" spans="1:25" ht="39" customHeight="1" thickBot="1" x14ac:dyDescent="0.4">
      <c r="A30" s="419">
        <f>A29+1</f>
        <v>22</v>
      </c>
      <c r="B30" s="420">
        <f t="shared" si="2"/>
        <v>44269</v>
      </c>
      <c r="C30" s="662">
        <f t="shared" si="3"/>
        <v>44275</v>
      </c>
      <c r="D30" s="779" t="str">
        <f t="shared" si="1"/>
        <v>14/03/21
au
20/03/21</v>
      </c>
      <c r="E30" s="865"/>
      <c r="F30" s="867"/>
      <c r="G30" s="869"/>
      <c r="H30" s="871"/>
      <c r="I30" s="871"/>
      <c r="J30" s="807"/>
      <c r="K30" s="807"/>
      <c r="L30" s="479"/>
      <c r="M30" s="479">
        <v>19</v>
      </c>
      <c r="N30" s="404"/>
      <c r="O30" s="404"/>
      <c r="P30" s="557"/>
      <c r="Q30" s="308">
        <f t="shared" si="5"/>
        <v>29</v>
      </c>
      <c r="R30" s="308">
        <f t="shared" si="4"/>
        <v>23</v>
      </c>
    </row>
    <row r="31" spans="1:25" ht="52.5" thickBot="1" x14ac:dyDescent="0.4">
      <c r="A31" s="419">
        <f>A30+1</f>
        <v>23</v>
      </c>
      <c r="B31" s="420">
        <f t="shared" si="2"/>
        <v>44276</v>
      </c>
      <c r="C31" s="662">
        <f t="shared" si="3"/>
        <v>44282</v>
      </c>
      <c r="D31" s="780" t="str">
        <f t="shared" si="1"/>
        <v>21/03/21
au
27/03/21</v>
      </c>
      <c r="E31" s="670" t="s">
        <v>618</v>
      </c>
      <c r="F31" s="671" t="s">
        <v>667</v>
      </c>
      <c r="G31" s="670"/>
      <c r="H31" s="672"/>
      <c r="I31" s="672"/>
      <c r="J31" s="672"/>
      <c r="K31" s="672"/>
      <c r="L31" s="673" t="s">
        <v>1137</v>
      </c>
      <c r="M31" s="674">
        <v>20</v>
      </c>
      <c r="N31" s="782"/>
      <c r="O31" s="667"/>
      <c r="P31" s="845"/>
      <c r="Q31" s="848">
        <f t="shared" si="5"/>
        <v>22</v>
      </c>
      <c r="R31" s="849">
        <f t="shared" si="4"/>
        <v>16</v>
      </c>
      <c r="S31" s="849"/>
      <c r="T31" s="840"/>
      <c r="U31" s="839"/>
      <c r="V31" s="839"/>
      <c r="W31" s="839"/>
      <c r="X31" s="840"/>
      <c r="Y31" s="839"/>
    </row>
    <row r="32" spans="1:25" ht="31.5" x14ac:dyDescent="0.35">
      <c r="A32" s="419">
        <f>A31+1</f>
        <v>24</v>
      </c>
      <c r="B32" s="420">
        <f t="shared" si="2"/>
        <v>44283</v>
      </c>
      <c r="C32" s="662">
        <f t="shared" si="3"/>
        <v>44289</v>
      </c>
      <c r="D32" s="781" t="str">
        <f t="shared" si="1"/>
        <v>28/03/21
au
03/04/21</v>
      </c>
      <c r="E32" s="663"/>
      <c r="F32" s="664"/>
      <c r="G32" s="663"/>
      <c r="H32" s="665"/>
      <c r="I32" s="665"/>
      <c r="J32" s="665"/>
      <c r="K32" s="665"/>
      <c r="L32" s="477"/>
      <c r="M32" s="412"/>
      <c r="N32" s="412"/>
      <c r="O32" s="412"/>
      <c r="P32" s="846"/>
      <c r="Q32" s="839">
        <f t="shared" si="5"/>
        <v>15</v>
      </c>
      <c r="R32" s="839">
        <f t="shared" si="4"/>
        <v>9</v>
      </c>
      <c r="S32" s="838"/>
      <c r="T32" s="839"/>
      <c r="U32" s="839"/>
      <c r="V32" s="839"/>
      <c r="W32" s="839"/>
      <c r="X32" s="839"/>
      <c r="Y32" s="839"/>
    </row>
    <row r="33" spans="1:25" ht="32" thickBot="1" x14ac:dyDescent="0.4">
      <c r="A33" s="419">
        <v>25</v>
      </c>
      <c r="B33" s="420">
        <f t="shared" si="2"/>
        <v>44290</v>
      </c>
      <c r="C33" s="662">
        <f t="shared" si="3"/>
        <v>44296</v>
      </c>
      <c r="D33" s="782" t="str">
        <f t="shared" si="1"/>
        <v>04/04/21
au
10/04/21</v>
      </c>
      <c r="E33" s="667"/>
      <c r="F33" s="668"/>
      <c r="G33" s="667"/>
      <c r="H33" s="669"/>
      <c r="I33" s="669"/>
      <c r="J33" s="669"/>
      <c r="K33" s="669"/>
      <c r="L33" s="482"/>
      <c r="M33" s="416"/>
      <c r="N33" s="416"/>
      <c r="O33" s="416"/>
      <c r="P33" s="847"/>
      <c r="Q33" s="839">
        <f t="shared" si="5"/>
        <v>8</v>
      </c>
      <c r="R33" s="839">
        <f t="shared" si="4"/>
        <v>2</v>
      </c>
      <c r="S33" s="838"/>
      <c r="T33" s="839"/>
      <c r="U33" s="839"/>
      <c r="V33" s="839"/>
      <c r="W33" s="839"/>
      <c r="X33" s="839"/>
      <c r="Y33" s="839"/>
    </row>
    <row r="34" spans="1:25" ht="35.25" customHeight="1" thickBot="1" x14ac:dyDescent="0.4">
      <c r="A34" s="419"/>
      <c r="B34" s="420">
        <f t="shared" si="2"/>
        <v>44297</v>
      </c>
      <c r="C34" s="420">
        <f t="shared" si="3"/>
        <v>44303</v>
      </c>
      <c r="D34" s="782" t="str">
        <f t="shared" si="1"/>
        <v>11/04/21
au
17/04/21</v>
      </c>
      <c r="E34" s="782"/>
      <c r="F34" s="667"/>
      <c r="G34" s="668"/>
      <c r="H34" s="667"/>
      <c r="I34" s="669"/>
      <c r="J34" s="669"/>
      <c r="K34" s="669"/>
      <c r="L34" s="669"/>
      <c r="M34" s="482"/>
      <c r="N34" s="416"/>
      <c r="O34" s="416"/>
      <c r="P34" s="417"/>
      <c r="Q34" s="840"/>
      <c r="R34" s="839"/>
      <c r="S34" s="838"/>
      <c r="T34" s="839"/>
      <c r="U34" s="839"/>
      <c r="V34" s="839"/>
      <c r="W34" s="839"/>
      <c r="X34" s="839"/>
      <c r="Y34" s="839"/>
    </row>
    <row r="35" spans="1:25" ht="31.5" x14ac:dyDescent="0.35">
      <c r="A35" s="419"/>
      <c r="B35" s="420">
        <f t="shared" si="2"/>
        <v>44304</v>
      </c>
      <c r="C35" s="420">
        <f t="shared" si="3"/>
        <v>44310</v>
      </c>
      <c r="D35" s="421" t="str">
        <f t="shared" si="1"/>
        <v>18/04/21
au
24/04/21</v>
      </c>
      <c r="E35" s="855" t="s">
        <v>896</v>
      </c>
      <c r="F35" s="856"/>
      <c r="G35" s="856"/>
      <c r="H35" s="856"/>
      <c r="I35" s="856"/>
      <c r="J35" s="856"/>
      <c r="K35" s="856"/>
      <c r="L35" s="856"/>
      <c r="M35" s="856"/>
      <c r="N35" s="856"/>
      <c r="O35" s="856"/>
      <c r="P35" s="857"/>
    </row>
    <row r="36" spans="1:25" ht="31.5" x14ac:dyDescent="0.35">
      <c r="A36" s="419"/>
      <c r="B36" s="420">
        <f t="shared" si="2"/>
        <v>44311</v>
      </c>
      <c r="C36" s="420">
        <f t="shared" si="3"/>
        <v>44317</v>
      </c>
      <c r="D36" s="421" t="str">
        <f t="shared" si="1"/>
        <v>25/04/21
au
01/05/21</v>
      </c>
      <c r="E36" s="858"/>
      <c r="F36" s="859"/>
      <c r="G36" s="859"/>
      <c r="H36" s="859"/>
      <c r="I36" s="859"/>
      <c r="J36" s="859"/>
      <c r="K36" s="859"/>
      <c r="L36" s="859"/>
      <c r="M36" s="859"/>
      <c r="N36" s="859"/>
      <c r="O36" s="859"/>
      <c r="P36" s="860"/>
    </row>
    <row r="37" spans="1:25" ht="31.5" x14ac:dyDescent="0.35">
      <c r="A37" s="419"/>
      <c r="B37" s="420">
        <f t="shared" si="2"/>
        <v>44318</v>
      </c>
      <c r="C37" s="420">
        <f t="shared" si="3"/>
        <v>44324</v>
      </c>
      <c r="D37" s="421" t="str">
        <f t="shared" si="1"/>
        <v>02/05/21
au
08/05/21</v>
      </c>
      <c r="E37" s="422"/>
      <c r="F37" s="422"/>
      <c r="G37" s="422"/>
      <c r="H37" s="423"/>
      <c r="I37" s="423"/>
      <c r="J37" s="423"/>
      <c r="K37" s="423"/>
      <c r="L37" s="422"/>
      <c r="M37" s="422"/>
      <c r="N37" s="424"/>
      <c r="O37" s="424"/>
      <c r="P37" s="491"/>
    </row>
    <row r="38" spans="1:25" ht="31.5" x14ac:dyDescent="0.35">
      <c r="A38" s="419"/>
      <c r="B38" s="420">
        <f t="shared" si="2"/>
        <v>44325</v>
      </c>
      <c r="C38" s="420">
        <f t="shared" si="3"/>
        <v>44331</v>
      </c>
      <c r="D38" s="421" t="str">
        <f t="shared" si="1"/>
        <v>09/05/21
au
15/05/21</v>
      </c>
      <c r="E38" s="422"/>
      <c r="F38" s="422"/>
      <c r="G38" s="422"/>
      <c r="H38" s="423"/>
      <c r="I38" s="423"/>
      <c r="J38" s="423"/>
      <c r="K38" s="423"/>
      <c r="L38" s="422"/>
      <c r="M38" s="422"/>
      <c r="N38" s="424"/>
      <c r="O38" s="424"/>
      <c r="P38" s="491"/>
    </row>
    <row r="39" spans="1:25" ht="31.5" x14ac:dyDescent="0.35">
      <c r="A39" s="419"/>
      <c r="B39" s="420">
        <f t="shared" si="2"/>
        <v>44332</v>
      </c>
      <c r="C39" s="420">
        <f t="shared" si="3"/>
        <v>44338</v>
      </c>
      <c r="D39" s="421" t="str">
        <f t="shared" si="1"/>
        <v>16/05/21
au
22/05/21</v>
      </c>
      <c r="E39" s="422"/>
      <c r="F39" s="422"/>
      <c r="G39" s="422"/>
      <c r="H39" s="423"/>
      <c r="I39" s="423"/>
      <c r="J39" s="423"/>
      <c r="K39" s="423"/>
      <c r="L39" s="422"/>
      <c r="M39" s="422"/>
      <c r="N39" s="424"/>
      <c r="O39" s="424"/>
      <c r="P39" s="491"/>
    </row>
    <row r="40" spans="1:25" ht="31.5" x14ac:dyDescent="0.35">
      <c r="A40" s="419"/>
      <c r="B40" s="420">
        <f t="shared" si="2"/>
        <v>44339</v>
      </c>
      <c r="C40" s="420">
        <f t="shared" si="3"/>
        <v>44345</v>
      </c>
      <c r="D40" s="421" t="str">
        <f t="shared" si="1"/>
        <v>23/05/21
au
29/05/21</v>
      </c>
      <c r="E40" s="422"/>
      <c r="F40" s="422"/>
      <c r="G40" s="422"/>
      <c r="H40" s="423"/>
      <c r="I40" s="423"/>
      <c r="J40" s="423"/>
      <c r="K40" s="423"/>
      <c r="L40" s="422"/>
      <c r="M40" s="422"/>
      <c r="N40" s="424"/>
      <c r="O40" s="424"/>
      <c r="P40" s="491"/>
    </row>
    <row r="41" spans="1:25" ht="31.5" x14ac:dyDescent="0.35">
      <c r="A41" s="419"/>
      <c r="B41" s="420">
        <f t="shared" si="2"/>
        <v>44346</v>
      </c>
      <c r="C41" s="420">
        <f t="shared" si="3"/>
        <v>44352</v>
      </c>
      <c r="D41" s="421" t="str">
        <f t="shared" si="1"/>
        <v>30/05/21
au
05/06/21</v>
      </c>
      <c r="E41" s="422"/>
      <c r="F41" s="422"/>
      <c r="G41" s="422"/>
      <c r="H41" s="423"/>
      <c r="I41" s="423"/>
      <c r="J41" s="423"/>
      <c r="K41" s="423"/>
      <c r="L41" s="422"/>
      <c r="M41" s="422"/>
      <c r="N41" s="424"/>
      <c r="O41" s="424"/>
      <c r="P41" s="491"/>
    </row>
    <row r="42" spans="1:25" ht="31.5" x14ac:dyDescent="0.35">
      <c r="A42" s="419"/>
      <c r="B42" s="420">
        <f t="shared" si="2"/>
        <v>44353</v>
      </c>
      <c r="C42" s="420">
        <f t="shared" si="3"/>
        <v>44359</v>
      </c>
      <c r="D42" s="421" t="str">
        <f t="shared" si="1"/>
        <v>06/06/21
au
12/06/21</v>
      </c>
      <c r="E42" s="422"/>
      <c r="F42" s="422"/>
      <c r="G42" s="422"/>
      <c r="H42" s="423"/>
      <c r="I42" s="423"/>
      <c r="J42" s="423"/>
      <c r="K42" s="423"/>
      <c r="L42" s="422"/>
      <c r="M42" s="422"/>
      <c r="N42" s="424"/>
      <c r="O42" s="424"/>
      <c r="P42" s="491"/>
    </row>
    <row r="43" spans="1:25" ht="31.5" x14ac:dyDescent="0.35">
      <c r="A43" s="419"/>
      <c r="B43" s="420">
        <f t="shared" si="2"/>
        <v>44360</v>
      </c>
      <c r="C43" s="420">
        <f t="shared" si="3"/>
        <v>44366</v>
      </c>
      <c r="D43" s="421" t="str">
        <f t="shared" si="1"/>
        <v>13/06/21
au
19/06/21</v>
      </c>
      <c r="E43" s="422"/>
      <c r="F43" s="422"/>
      <c r="G43" s="422"/>
      <c r="H43" s="423"/>
      <c r="I43" s="423"/>
      <c r="J43" s="423"/>
      <c r="K43" s="423"/>
      <c r="L43" s="422"/>
      <c r="M43" s="422"/>
      <c r="N43" s="424"/>
      <c r="O43" s="424"/>
      <c r="P43" s="491"/>
    </row>
    <row r="44" spans="1:25" ht="31.5" x14ac:dyDescent="0.35">
      <c r="A44" s="419"/>
      <c r="B44" s="420">
        <f t="shared" si="2"/>
        <v>44367</v>
      </c>
      <c r="C44" s="420">
        <f t="shared" si="3"/>
        <v>44373</v>
      </c>
      <c r="D44" s="421" t="str">
        <f t="shared" si="1"/>
        <v>20/06/21
au
26/06/21</v>
      </c>
      <c r="E44" s="422"/>
      <c r="F44" s="422"/>
      <c r="G44" s="422"/>
      <c r="H44" s="423"/>
      <c r="I44" s="423"/>
      <c r="J44" s="423"/>
      <c r="K44" s="423"/>
      <c r="L44" s="422"/>
      <c r="M44" s="422"/>
      <c r="N44" s="424"/>
      <c r="O44" s="424"/>
      <c r="P44" s="491"/>
    </row>
    <row r="45" spans="1:25" ht="32" thickBot="1" x14ac:dyDescent="0.4">
      <c r="A45" s="701"/>
      <c r="B45" s="768">
        <f t="shared" si="2"/>
        <v>44374</v>
      </c>
      <c r="C45" s="768">
        <f t="shared" si="3"/>
        <v>44380</v>
      </c>
      <c r="D45" s="783" t="str">
        <f t="shared" si="1"/>
        <v>27/06/21
au
03/07/21</v>
      </c>
      <c r="E45" s="428"/>
      <c r="F45" s="428"/>
      <c r="G45" s="428"/>
      <c r="H45" s="429"/>
      <c r="I45" s="429"/>
      <c r="J45" s="429"/>
      <c r="K45" s="429"/>
      <c r="L45" s="428"/>
      <c r="M45" s="428"/>
      <c r="N45" s="430"/>
      <c r="O45" s="430"/>
      <c r="P45" s="562"/>
    </row>
    <row r="46" spans="1:25" x14ac:dyDescent="0.35">
      <c r="B46" s="784"/>
    </row>
    <row r="47" spans="1:25" x14ac:dyDescent="0.35">
      <c r="B47" s="784"/>
    </row>
    <row r="48" spans="1:25"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28">
    <mergeCell ref="J1:K1"/>
    <mergeCell ref="K3:K5"/>
    <mergeCell ref="G14:G16"/>
    <mergeCell ref="H14:H16"/>
    <mergeCell ref="I14:I16"/>
    <mergeCell ref="E18:P19"/>
    <mergeCell ref="E3:E5"/>
    <mergeCell ref="F3:F5"/>
    <mergeCell ref="G3:G5"/>
    <mergeCell ref="H3:H5"/>
    <mergeCell ref="I3:I5"/>
    <mergeCell ref="J3:J5"/>
    <mergeCell ref="E10:P11"/>
    <mergeCell ref="E26:P27"/>
    <mergeCell ref="E35:P36"/>
    <mergeCell ref="L3:L5"/>
    <mergeCell ref="E29:E30"/>
    <mergeCell ref="F29:F30"/>
    <mergeCell ref="G29:G30"/>
    <mergeCell ref="H29:H30"/>
    <mergeCell ref="I29:I30"/>
    <mergeCell ref="E21:E22"/>
    <mergeCell ref="F21:F22"/>
    <mergeCell ref="G21:G22"/>
    <mergeCell ref="H21:H22"/>
    <mergeCell ref="I21:I22"/>
    <mergeCell ref="E14:E16"/>
    <mergeCell ref="F14:F16"/>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T95"/>
  <sheetViews>
    <sheetView zoomScale="60" zoomScaleNormal="60" workbookViewId="0">
      <pane xSplit="4" ySplit="1" topLeftCell="E2" activePane="bottomRight" state="frozenSplit"/>
      <selection pane="topRight" activeCell="J1" sqref="J1"/>
      <selection pane="bottomLeft" activeCell="A6" sqref="A6"/>
      <selection pane="bottomRight" activeCell="J2" sqref="J2:O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43710</v>
      </c>
      <c r="C2" s="302">
        <f>B2+6</f>
        <v>43716</v>
      </c>
      <c r="D2" s="633" t="str">
        <f>CONCATENATE(TEXT(B2,"JJ/MM/AA"),CHAR(10),"au",CHAR(10),TEXT(C2,"JJ/MM/AA"))</f>
        <v>02/09/19
au
08/09/19</v>
      </c>
      <c r="E2" s="1235" t="str">
        <f>Tri_Semestre!A1</f>
        <v>Cycle 1 : Modéliser le comportement linéaire et non linéaire des systèmes.</v>
      </c>
      <c r="F2" s="861" t="s">
        <v>668</v>
      </c>
      <c r="G2" s="887" t="s">
        <v>643</v>
      </c>
      <c r="H2" s="1238" t="str">
        <f>Tri_Semestre!B7</f>
        <v>Mod2.C1, Mod2.C8, Mod3.C1</v>
      </c>
      <c r="I2" s="1238" t="str">
        <f>Tri_Semestre!D7</f>
        <v>Mod2.C1.SF4, Mod2.C1.SF5, Mod2.C1.SF6, Mod2.C8.SF1, Mod3.C1.SF1</v>
      </c>
      <c r="J2" s="640" t="s">
        <v>919</v>
      </c>
      <c r="K2" s="641" t="s">
        <v>1124</v>
      </c>
      <c r="L2" s="642" t="s">
        <v>921</v>
      </c>
      <c r="M2" s="643"/>
      <c r="N2" s="643"/>
      <c r="O2" s="642" t="s">
        <v>1123</v>
      </c>
      <c r="P2" s="305"/>
      <c r="Q2" s="618"/>
      <c r="R2" s="306" t="s">
        <v>806</v>
      </c>
      <c r="S2" s="306"/>
      <c r="T2" s="1306" t="s">
        <v>1239</v>
      </c>
    </row>
    <row r="3" spans="1:20" ht="51.75" customHeight="1" x14ac:dyDescent="0.35">
      <c r="A3" s="309">
        <f t="shared" ref="A3:A8" si="0">A2+1</f>
        <v>1</v>
      </c>
      <c r="B3" s="310">
        <f>B2+7</f>
        <v>43717</v>
      </c>
      <c r="C3" s="311">
        <f>B3+6</f>
        <v>43723</v>
      </c>
      <c r="D3" s="634" t="str">
        <f t="shared" ref="D3:D45" si="1">CONCATENATE(TEXT(B3,"JJ/MM/AA"),CHAR(10),"au",CHAR(10),TEXT(C3,"JJ/MM/AA"))</f>
        <v>09/09/19
au
15/09/19</v>
      </c>
      <c r="E3" s="1236"/>
      <c r="F3" s="862"/>
      <c r="G3" s="888"/>
      <c r="H3" s="1239"/>
      <c r="I3" s="1239"/>
      <c r="J3" s="1241" t="s">
        <v>920</v>
      </c>
      <c r="K3" s="493" t="s">
        <v>703</v>
      </c>
      <c r="L3" s="567" t="s">
        <v>1150</v>
      </c>
      <c r="M3" s="516" t="s">
        <v>934</v>
      </c>
      <c r="N3" s="516" t="s">
        <v>1144</v>
      </c>
      <c r="O3" s="516" t="s">
        <v>1149</v>
      </c>
      <c r="P3" s="615"/>
      <c r="Q3" s="615"/>
      <c r="R3" s="315"/>
      <c r="S3" s="315"/>
      <c r="T3" s="1307"/>
    </row>
    <row r="4" spans="1:20" ht="48" customHeight="1" thickBot="1" x14ac:dyDescent="0.4">
      <c r="A4" s="309">
        <f t="shared" si="0"/>
        <v>2</v>
      </c>
      <c r="B4" s="310">
        <f t="shared" ref="B4:B45" si="2">B3+7</f>
        <v>43724</v>
      </c>
      <c r="C4" s="311">
        <f t="shared" ref="C4:C45" si="3">B4+6</f>
        <v>43730</v>
      </c>
      <c r="D4" s="635" t="str">
        <f t="shared" si="1"/>
        <v>16/09/19
au
22/09/19</v>
      </c>
      <c r="E4" s="1237"/>
      <c r="F4" s="863"/>
      <c r="G4" s="889"/>
      <c r="H4" s="1240"/>
      <c r="I4" s="1240"/>
      <c r="J4" s="1242"/>
      <c r="K4" s="492"/>
      <c r="L4" s="519" t="s">
        <v>1146</v>
      </c>
      <c r="M4" s="566" t="s">
        <v>1242</v>
      </c>
      <c r="N4" s="519" t="s">
        <v>1147</v>
      </c>
      <c r="O4" s="519" t="s">
        <v>1241</v>
      </c>
      <c r="P4" s="519" t="s">
        <v>1125</v>
      </c>
      <c r="Q4" s="619"/>
      <c r="R4" s="319"/>
      <c r="S4" s="319"/>
      <c r="T4" s="545" t="s">
        <v>1240</v>
      </c>
    </row>
    <row r="5" spans="1:20" ht="39" x14ac:dyDescent="0.35">
      <c r="A5" s="309">
        <f t="shared" si="0"/>
        <v>3</v>
      </c>
      <c r="B5" s="310">
        <f t="shared" si="2"/>
        <v>43731</v>
      </c>
      <c r="C5" s="311">
        <f t="shared" si="3"/>
        <v>43737</v>
      </c>
      <c r="D5" s="321" t="str">
        <f t="shared" si="1"/>
        <v>23/09/19
au
29/09/19</v>
      </c>
      <c r="E5" s="1243" t="str">
        <f>Tri_Semestre!A8</f>
        <v xml:space="preserve">Cycle 2 : Prévoir les performances des systèmes asservis. </v>
      </c>
      <c r="F5" s="1003" t="s">
        <v>659</v>
      </c>
      <c r="G5" s="1000" t="s">
        <v>628</v>
      </c>
      <c r="H5" s="1246" t="str">
        <f>Tri_Semestre!B16</f>
        <v>Mod3.C2, Res2.C4, Res2.C5, Res2.C6, Res2.C7, Res2.C10, Res2.C11</v>
      </c>
      <c r="I5" s="1246" t="str">
        <f>Tri_Semestre!D16</f>
        <v>Mod3.C2.SF1, , Res2.C5.SF1, Res2.C6.SF1, Res2.C7.SF1, Res2.C10.SF1, Res2.C11.SF1</v>
      </c>
      <c r="J5" s="636" t="s">
        <v>1152</v>
      </c>
      <c r="K5" s="1233" t="s">
        <v>1204</v>
      </c>
      <c r="L5" s="636" t="s">
        <v>826</v>
      </c>
      <c r="M5" s="636" t="s">
        <v>1243</v>
      </c>
      <c r="N5" s="636" t="s">
        <v>1244</v>
      </c>
      <c r="O5" s="646" t="s">
        <v>1245</v>
      </c>
      <c r="P5" s="637" t="s">
        <v>1126</v>
      </c>
      <c r="Q5" s="616">
        <v>1</v>
      </c>
      <c r="R5" s="638"/>
      <c r="S5" s="638"/>
      <c r="T5" s="639" t="s">
        <v>1234</v>
      </c>
    </row>
    <row r="6" spans="1:20" ht="65" x14ac:dyDescent="0.35">
      <c r="A6" s="309">
        <f t="shared" si="0"/>
        <v>4</v>
      </c>
      <c r="B6" s="310">
        <f t="shared" si="2"/>
        <v>43738</v>
      </c>
      <c r="C6" s="311">
        <f t="shared" si="3"/>
        <v>43744</v>
      </c>
      <c r="D6" s="326" t="str">
        <f t="shared" si="1"/>
        <v>30/09/19
au
06/10/19</v>
      </c>
      <c r="E6" s="1244"/>
      <c r="F6" s="1003"/>
      <c r="G6" s="1000"/>
      <c r="H6" s="1247"/>
      <c r="I6" s="1247"/>
      <c r="J6" s="613" t="s">
        <v>648</v>
      </c>
      <c r="K6" s="1234"/>
      <c r="L6" s="613" t="s">
        <v>622</v>
      </c>
      <c r="M6" s="520" t="s">
        <v>923</v>
      </c>
      <c r="N6" s="520"/>
      <c r="O6" s="520" t="s">
        <v>1148</v>
      </c>
      <c r="P6" s="613"/>
      <c r="Q6" s="613">
        <v>2</v>
      </c>
      <c r="R6" s="328"/>
      <c r="S6" s="443"/>
      <c r="T6" s="540" t="s">
        <v>1140</v>
      </c>
    </row>
    <row r="7" spans="1:20" ht="39.5" thickBot="1" x14ac:dyDescent="0.4">
      <c r="A7" s="309">
        <f t="shared" si="0"/>
        <v>5</v>
      </c>
      <c r="B7" s="310">
        <f t="shared" si="2"/>
        <v>43745</v>
      </c>
      <c r="C7" s="311">
        <f t="shared" si="3"/>
        <v>43751</v>
      </c>
      <c r="D7" s="330" t="str">
        <f t="shared" si="1"/>
        <v>07/10/19
au
13/10/19</v>
      </c>
      <c r="E7" s="1245"/>
      <c r="F7" s="1004"/>
      <c r="G7" s="1001"/>
      <c r="H7" s="1248"/>
      <c r="I7" s="1248"/>
      <c r="J7" s="568" t="s">
        <v>1151</v>
      </c>
      <c r="K7" s="614"/>
      <c r="L7" s="614" t="s">
        <v>715</v>
      </c>
      <c r="M7" s="521" t="s">
        <v>924</v>
      </c>
      <c r="N7" s="521"/>
      <c r="O7" s="614"/>
      <c r="P7" s="521" t="s">
        <v>1127</v>
      </c>
      <c r="Q7" s="614">
        <v>3</v>
      </c>
      <c r="R7" s="332"/>
      <c r="S7" s="440"/>
      <c r="T7" s="540"/>
    </row>
    <row r="8" spans="1:20" ht="65.5" thickBot="1" x14ac:dyDescent="0.4">
      <c r="A8" s="309">
        <f t="shared" si="0"/>
        <v>6</v>
      </c>
      <c r="B8" s="310">
        <f t="shared" si="2"/>
        <v>43752</v>
      </c>
      <c r="C8" s="311">
        <f t="shared" si="3"/>
        <v>43758</v>
      </c>
      <c r="D8" s="333" t="str">
        <f t="shared" si="1"/>
        <v>14/10/19
au
20/10/19</v>
      </c>
      <c r="E8" s="334" t="str">
        <f>Tri_Semestre!A17</f>
        <v xml:space="preserve">Cycle 3 : Concevoir la partie commande des systèmes asservis afin de valider leurs performances. </v>
      </c>
      <c r="F8" s="1251" t="s">
        <v>661</v>
      </c>
      <c r="G8" s="334" t="s">
        <v>629</v>
      </c>
      <c r="H8" s="335" t="str">
        <f>Tri_Semestre!B20</f>
        <v>Res1.C4, Con.C2</v>
      </c>
      <c r="I8" s="335" t="str">
        <f>Tri_Semestre!D20</f>
        <v>Res1.C4.SF1, Con.C2.SF1</v>
      </c>
      <c r="J8" s="522" t="s">
        <v>649</v>
      </c>
      <c r="K8" s="334"/>
      <c r="L8" s="334"/>
      <c r="M8" s="522" t="s">
        <v>925</v>
      </c>
      <c r="N8" s="522"/>
      <c r="O8" s="334"/>
      <c r="P8" s="522" t="s">
        <v>1128</v>
      </c>
      <c r="Q8" s="334">
        <v>4</v>
      </c>
      <c r="R8" s="336"/>
      <c r="S8" s="336"/>
      <c r="T8" s="547"/>
    </row>
    <row r="9" spans="1:20" ht="19.5" customHeight="1" x14ac:dyDescent="0.35">
      <c r="A9" s="309"/>
      <c r="B9" s="310">
        <f t="shared" si="2"/>
        <v>43759</v>
      </c>
      <c r="C9" s="310">
        <f t="shared" si="3"/>
        <v>43765</v>
      </c>
      <c r="D9" s="338" t="str">
        <f>CONCATENATE(TEXT(B9,"JJ/MM/AA")," au ",TEXT(C9,"JJ/MM/AA"))</f>
        <v>21/10/19 au 27/10/19</v>
      </c>
      <c r="E9" s="1254" t="s">
        <v>610</v>
      </c>
      <c r="F9" s="1252"/>
      <c r="G9" s="1256" t="s">
        <v>610</v>
      </c>
      <c r="H9" s="1257"/>
      <c r="I9" s="1257"/>
      <c r="J9" s="1257"/>
      <c r="K9" s="1257"/>
      <c r="L9" s="1257"/>
      <c r="M9" s="1257"/>
      <c r="N9" s="1257"/>
      <c r="O9" s="1257"/>
      <c r="P9" s="1257"/>
      <c r="Q9" s="1257"/>
      <c r="R9" s="1257"/>
      <c r="S9" s="1257"/>
      <c r="T9" s="1258"/>
    </row>
    <row r="10" spans="1:20" ht="19.5" customHeight="1" thickBot="1" x14ac:dyDescent="0.4">
      <c r="A10" s="309"/>
      <c r="B10" s="310">
        <f t="shared" si="2"/>
        <v>43766</v>
      </c>
      <c r="C10" s="310">
        <f t="shared" si="3"/>
        <v>43772</v>
      </c>
      <c r="D10" s="339" t="str">
        <f>CONCATENATE(TEXT(B10,"JJ/MM/AA")," au ",TEXT(C10,"JJ/MM/AA"))</f>
        <v>28/10/19 au 03/11/19</v>
      </c>
      <c r="E10" s="1255"/>
      <c r="F10" s="1252"/>
      <c r="G10" s="1259"/>
      <c r="H10" s="1260"/>
      <c r="I10" s="1260"/>
      <c r="J10" s="1260"/>
      <c r="K10" s="1260"/>
      <c r="L10" s="1260"/>
      <c r="M10" s="1260"/>
      <c r="N10" s="1260"/>
      <c r="O10" s="1260"/>
      <c r="P10" s="1260"/>
      <c r="Q10" s="1260"/>
      <c r="R10" s="1260"/>
      <c r="S10" s="1260"/>
      <c r="T10" s="1261"/>
    </row>
    <row r="11" spans="1:20" ht="38.25" customHeight="1" x14ac:dyDescent="0.35">
      <c r="A11" s="309">
        <f>A8+1</f>
        <v>7</v>
      </c>
      <c r="B11" s="310">
        <f t="shared" si="2"/>
        <v>43773</v>
      </c>
      <c r="C11" s="311">
        <f t="shared" si="3"/>
        <v>43779</v>
      </c>
      <c r="D11" s="340" t="str">
        <f t="shared" si="1"/>
        <v>04/11/19
au
10/11/19</v>
      </c>
      <c r="E11" s="1262" t="str">
        <f>Tri_Semestre!A17</f>
        <v xml:space="preserve">Cycle 3 : Concevoir la partie commande des systèmes asservis afin de valider leurs performances. </v>
      </c>
      <c r="F11" s="1252"/>
      <c r="G11" s="987" t="s">
        <v>629</v>
      </c>
      <c r="H11" s="1264" t="str">
        <f>Tri_Semestre!B20</f>
        <v>Res1.C4, Con.C2</v>
      </c>
      <c r="I11" s="1264" t="str">
        <f>Tri_Semestre!D20</f>
        <v>Res1.C4.SF1, Con.C2.SF1</v>
      </c>
      <c r="J11" s="987"/>
      <c r="K11" s="987"/>
      <c r="L11" s="611" t="s">
        <v>623</v>
      </c>
      <c r="M11" s="445" t="s">
        <v>926</v>
      </c>
      <c r="N11" s="445"/>
      <c r="O11" s="611"/>
      <c r="P11" s="611"/>
      <c r="Q11" s="611">
        <v>5</v>
      </c>
      <c r="R11" s="342"/>
      <c r="S11" s="442"/>
      <c r="T11" s="548" t="s">
        <v>1140</v>
      </c>
    </row>
    <row r="12" spans="1:20" ht="39.5" thickBot="1" x14ac:dyDescent="0.4">
      <c r="A12" s="309">
        <f t="shared" ref="A12:A17" si="4">A11+1</f>
        <v>8</v>
      </c>
      <c r="B12" s="310">
        <f t="shared" si="2"/>
        <v>43780</v>
      </c>
      <c r="C12" s="311">
        <f t="shared" si="3"/>
        <v>43786</v>
      </c>
      <c r="D12" s="344" t="str">
        <f t="shared" si="1"/>
        <v>11/11/19
au
17/11/19</v>
      </c>
      <c r="E12" s="1263"/>
      <c r="F12" s="1253"/>
      <c r="G12" s="989"/>
      <c r="H12" s="1265"/>
      <c r="I12" s="1265"/>
      <c r="J12" s="989"/>
      <c r="K12" s="989"/>
      <c r="L12" s="612" t="s">
        <v>624</v>
      </c>
      <c r="M12" s="523" t="s">
        <v>927</v>
      </c>
      <c r="N12" s="523"/>
      <c r="O12" s="612"/>
      <c r="P12" s="539" t="s">
        <v>1129</v>
      </c>
      <c r="Q12" s="612">
        <v>6</v>
      </c>
      <c r="R12" s="346"/>
      <c r="S12" s="346"/>
      <c r="T12" s="549"/>
    </row>
    <row r="13" spans="1:20" ht="52" customHeight="1" x14ac:dyDescent="0.35">
      <c r="A13" s="309">
        <f t="shared" si="4"/>
        <v>9</v>
      </c>
      <c r="B13" s="310">
        <f t="shared" si="2"/>
        <v>43787</v>
      </c>
      <c r="C13" s="311">
        <f t="shared" si="3"/>
        <v>43793</v>
      </c>
      <c r="D13" s="348" t="str">
        <f t="shared" si="1"/>
        <v>18/11/19
au
24/11/19</v>
      </c>
      <c r="E13" s="1266" t="str">
        <f>Tri_Semestre!A21</f>
        <v>Cycle 4 : Modéliser le comportement des systèmes mécaniques dans le but d'établir une loi de comportement ou de déterminer des actions mécaniques en utilisant le PFD</v>
      </c>
      <c r="F13" s="1267" t="s">
        <v>663</v>
      </c>
      <c r="G13" s="1270" t="s">
        <v>630</v>
      </c>
      <c r="H13" s="1271" t="str">
        <f>Tri_Semestre!B29</f>
        <v>Mod2.C13, Mod2.C14, Mod2.C15, Mod2.C16, Mod2.C17, Res1.C1, Res1.C2</v>
      </c>
      <c r="I13" s="1271" t="str">
        <f>Tri_Semestre!D29</f>
        <v>, , , , Mod2.C17.SF1, Res1.C1.SF1, Res1.C2.SF1</v>
      </c>
      <c r="J13" s="1249" t="s">
        <v>1205</v>
      </c>
      <c r="K13" s="572" t="s">
        <v>839</v>
      </c>
      <c r="L13" s="439" t="s">
        <v>1238</v>
      </c>
      <c r="M13" s="439" t="s">
        <v>928</v>
      </c>
      <c r="N13" s="439"/>
      <c r="O13" s="439" t="s">
        <v>841</v>
      </c>
      <c r="P13" s="538" t="s">
        <v>1130</v>
      </c>
      <c r="Q13" s="608">
        <v>7</v>
      </c>
      <c r="R13" s="350"/>
      <c r="S13" s="350"/>
      <c r="T13" s="644" t="s">
        <v>1246</v>
      </c>
    </row>
    <row r="14" spans="1:20" ht="39" x14ac:dyDescent="0.35">
      <c r="A14" s="309">
        <f t="shared" si="4"/>
        <v>10</v>
      </c>
      <c r="B14" s="310">
        <f t="shared" si="2"/>
        <v>43794</v>
      </c>
      <c r="C14" s="311">
        <f t="shared" si="3"/>
        <v>43800</v>
      </c>
      <c r="D14" s="352" t="str">
        <f t="shared" si="1"/>
        <v>25/11/19
au
01/12/19</v>
      </c>
      <c r="E14" s="875"/>
      <c r="F14" s="1268"/>
      <c r="G14" s="1268"/>
      <c r="H14" s="881"/>
      <c r="I14" s="881"/>
      <c r="J14" s="1250"/>
      <c r="K14" s="571"/>
      <c r="L14" s="438" t="s">
        <v>843</v>
      </c>
      <c r="M14" s="438" t="s">
        <v>1247</v>
      </c>
      <c r="N14" s="438"/>
      <c r="O14" s="438" t="s">
        <v>842</v>
      </c>
      <c r="P14" s="536"/>
      <c r="Q14" s="609">
        <v>8</v>
      </c>
      <c r="R14" s="355"/>
      <c r="S14" s="355"/>
      <c r="T14" s="551" t="s">
        <v>1248</v>
      </c>
    </row>
    <row r="15" spans="1:20" ht="52.5" thickBot="1" x14ac:dyDescent="0.4">
      <c r="A15" s="309">
        <f t="shared" si="4"/>
        <v>11</v>
      </c>
      <c r="B15" s="310">
        <f t="shared" si="2"/>
        <v>43801</v>
      </c>
      <c r="C15" s="311">
        <f t="shared" si="3"/>
        <v>43807</v>
      </c>
      <c r="D15" s="357" t="str">
        <f t="shared" si="1"/>
        <v>02/12/19
au
08/12/19</v>
      </c>
      <c r="E15" s="876"/>
      <c r="F15" s="1269"/>
      <c r="G15" s="1269"/>
      <c r="H15" s="882"/>
      <c r="I15" s="882"/>
      <c r="J15" s="570" t="s">
        <v>1206</v>
      </c>
      <c r="K15" s="570"/>
      <c r="L15" s="437" t="s">
        <v>625</v>
      </c>
      <c r="M15" s="586" t="s">
        <v>930</v>
      </c>
      <c r="N15" s="437" t="s">
        <v>849</v>
      </c>
      <c r="O15" s="437"/>
      <c r="P15" s="537" t="s">
        <v>1131</v>
      </c>
      <c r="Q15" s="610">
        <v>9</v>
      </c>
      <c r="R15" s="360"/>
      <c r="S15" s="360"/>
      <c r="T15" s="552"/>
    </row>
    <row r="16" spans="1:20" ht="39" customHeight="1" x14ac:dyDescent="0.35">
      <c r="A16" s="309">
        <f t="shared" si="4"/>
        <v>12</v>
      </c>
      <c r="B16" s="310">
        <f t="shared" si="2"/>
        <v>43808</v>
      </c>
      <c r="C16" s="311">
        <f t="shared" si="3"/>
        <v>43814</v>
      </c>
      <c r="D16" s="362" t="str">
        <f t="shared" si="1"/>
        <v>09/12/19
au
15/12/19</v>
      </c>
      <c r="E16" s="573" t="s">
        <v>1208</v>
      </c>
      <c r="F16" s="1272"/>
      <c r="G16" s="1274" t="s">
        <v>664</v>
      </c>
      <c r="H16" s="1275" t="str">
        <f>Tri_Semestre!B47</f>
        <v>Res1.C3, Res2.C22, Res2.C23, Res2.C24, Res2.C25</v>
      </c>
      <c r="I16" s="1277" t="str">
        <f>Tri_Semestre!D47</f>
        <v>Res1.C3.SF1, Res2.C22.SF1, Res2.C22.SF2, , Res2.C25.SF1</v>
      </c>
      <c r="J16" s="573" t="s">
        <v>1202</v>
      </c>
      <c r="K16" s="449" t="s">
        <v>840</v>
      </c>
      <c r="L16" s="448" t="s">
        <v>851</v>
      </c>
      <c r="M16" s="448"/>
      <c r="N16" s="448"/>
      <c r="O16" s="448"/>
      <c r="P16" s="364"/>
      <c r="Q16" s="363">
        <v>10</v>
      </c>
      <c r="R16" s="365"/>
      <c r="S16" s="365"/>
      <c r="T16" s="645" t="s">
        <v>1233</v>
      </c>
    </row>
    <row r="17" spans="1:20" ht="39.5" thickBot="1" x14ac:dyDescent="0.4">
      <c r="A17" s="309">
        <f t="shared" si="4"/>
        <v>13</v>
      </c>
      <c r="B17" s="310">
        <f t="shared" si="2"/>
        <v>43815</v>
      </c>
      <c r="C17" s="311">
        <f t="shared" si="3"/>
        <v>43821</v>
      </c>
      <c r="D17" s="367" t="str">
        <f t="shared" si="1"/>
        <v>16/12/19
au
22/12/19</v>
      </c>
      <c r="E17" s="574" t="s">
        <v>1209</v>
      </c>
      <c r="F17" s="1273"/>
      <c r="G17" s="873"/>
      <c r="H17" s="1276"/>
      <c r="I17" s="1278"/>
      <c r="J17" s="574" t="s">
        <v>1207</v>
      </c>
      <c r="K17" s="575" t="s">
        <v>879</v>
      </c>
      <c r="L17" s="447" t="s">
        <v>846</v>
      </c>
      <c r="M17" s="447"/>
      <c r="N17" s="447"/>
      <c r="O17" s="447"/>
      <c r="P17" s="535" t="s">
        <v>1235</v>
      </c>
      <c r="Q17" s="368">
        <v>11</v>
      </c>
      <c r="R17" s="370"/>
      <c r="S17" s="370"/>
      <c r="T17" s="564" t="s">
        <v>1249</v>
      </c>
    </row>
    <row r="18" spans="1:20" ht="21" x14ac:dyDescent="0.35">
      <c r="A18" s="309"/>
      <c r="B18" s="310">
        <f t="shared" si="2"/>
        <v>43822</v>
      </c>
      <c r="C18" s="310">
        <f t="shared" si="3"/>
        <v>43828</v>
      </c>
      <c r="D18" s="338" t="str">
        <f>CONCATENATE(TEXT(B18,"JJ/MM/AA")," au ",TEXT(C18,"JJ/MM/AA"))</f>
        <v>23/12/19 au 29/12/19</v>
      </c>
      <c r="E18" s="1279" t="s">
        <v>611</v>
      </c>
      <c r="F18" s="1279"/>
      <c r="G18" s="1279"/>
      <c r="H18" s="1279"/>
      <c r="I18" s="1279"/>
      <c r="J18" s="1279"/>
      <c r="K18" s="1279"/>
      <c r="L18" s="1279"/>
      <c r="M18" s="1279"/>
      <c r="N18" s="1279"/>
      <c r="O18" s="1279"/>
      <c r="P18" s="1279"/>
      <c r="Q18" s="1279"/>
      <c r="R18" s="1280"/>
      <c r="S18" s="1280"/>
      <c r="T18" s="1281"/>
    </row>
    <row r="19" spans="1:20" ht="21.5" thickBot="1" x14ac:dyDescent="0.4">
      <c r="A19" s="581"/>
      <c r="B19" s="582">
        <f t="shared" si="2"/>
        <v>43829</v>
      </c>
      <c r="C19" s="582">
        <f t="shared" si="3"/>
        <v>43835</v>
      </c>
      <c r="D19" s="339" t="str">
        <f>CONCATENATE(TEXT(B19,"JJ/MM/AA")," au ",TEXT(C19,"JJ/MM/AA"))</f>
        <v>30/12/19 au 05/01/20</v>
      </c>
      <c r="E19" s="1282"/>
      <c r="F19" s="1282"/>
      <c r="G19" s="1282"/>
      <c r="H19" s="1282"/>
      <c r="I19" s="1282"/>
      <c r="J19" s="1282"/>
      <c r="K19" s="1282"/>
      <c r="L19" s="1282"/>
      <c r="M19" s="1282"/>
      <c r="N19" s="1282"/>
      <c r="O19" s="1282"/>
      <c r="P19" s="1282"/>
      <c r="Q19" s="1282"/>
      <c r="R19" s="1283"/>
      <c r="S19" s="1283"/>
      <c r="T19" s="1284"/>
    </row>
    <row r="20" spans="1:20" ht="71.5" customHeight="1" x14ac:dyDescent="0.35">
      <c r="A20" s="531">
        <f>A17+1</f>
        <v>14</v>
      </c>
      <c r="B20" s="583">
        <f t="shared" si="2"/>
        <v>43836</v>
      </c>
      <c r="C20" s="584">
        <f t="shared" si="3"/>
        <v>43842</v>
      </c>
      <c r="D20" s="371" t="str">
        <f t="shared" si="1"/>
        <v>06/01/20
au
12/01/20</v>
      </c>
      <c r="E20" s="1285" t="str">
        <f>Tri_Semestre!A31</f>
        <v>Cycle 5 : Modéliser le comportement des systèmes mécaniques dans le but d'établir une loi de comportement en utilisant les méthodes énergétiques.</v>
      </c>
      <c r="F20" s="1287" t="s">
        <v>1210</v>
      </c>
      <c r="G20" s="1289" t="s">
        <v>631</v>
      </c>
      <c r="H20" s="1291" t="str">
        <f>Tri_Semestre!B40</f>
        <v xml:space="preserve">Mod2.C18, Res1.C1, Res1.C3, Mod1.C4, Mod1.C5, Mod1.C6, , </v>
      </c>
      <c r="I20" s="1291" t="str">
        <f>Tri_Semestre!D40</f>
        <v>Mod2.C18.SF1, Res1.C1.SF1, Res1.C3.SF1, Mod1.C4.SF1, Mod1.C5.SF1, Mod1.C6.SF1, Mod1.C5.SF2, Mod1.C5.SF3</v>
      </c>
      <c r="J20" s="452" t="s">
        <v>1212</v>
      </c>
      <c r="K20" s="1289"/>
      <c r="L20" s="452" t="s">
        <v>1216</v>
      </c>
      <c r="M20" s="452"/>
      <c r="N20" s="452"/>
      <c r="O20" s="476"/>
      <c r="P20" s="372"/>
      <c r="Q20" s="372">
        <v>12</v>
      </c>
      <c r="R20" s="373"/>
      <c r="S20" s="373"/>
      <c r="T20" s="553" t="s">
        <v>1141</v>
      </c>
    </row>
    <row r="21" spans="1:20" ht="71.5" customHeight="1" thickBot="1" x14ac:dyDescent="0.4">
      <c r="A21" s="426">
        <f>A20+1</f>
        <v>15</v>
      </c>
      <c r="B21" s="427">
        <f>B20+7</f>
        <v>43843</v>
      </c>
      <c r="C21" s="585">
        <f t="shared" si="3"/>
        <v>43849</v>
      </c>
      <c r="D21" s="380" t="str">
        <f t="shared" si="1"/>
        <v>13/01/20
au
19/01/20</v>
      </c>
      <c r="E21" s="1286"/>
      <c r="F21" s="1288"/>
      <c r="G21" s="1290"/>
      <c r="H21" s="1292"/>
      <c r="I21" s="1292"/>
      <c r="J21" s="453" t="s">
        <v>1213</v>
      </c>
      <c r="K21" s="1290"/>
      <c r="L21" s="453" t="s">
        <v>1217</v>
      </c>
      <c r="M21" s="453"/>
      <c r="N21" s="453"/>
      <c r="O21" s="453"/>
      <c r="P21" s="534" t="s">
        <v>1132</v>
      </c>
      <c r="Q21" s="381">
        <v>13</v>
      </c>
      <c r="R21" s="383"/>
      <c r="S21" s="383"/>
      <c r="T21" s="554"/>
    </row>
    <row r="22" spans="1:20" ht="76.5" customHeight="1" x14ac:dyDescent="0.35">
      <c r="A22" s="531">
        <f>A21+1</f>
        <v>16</v>
      </c>
      <c r="B22" s="583">
        <f t="shared" si="2"/>
        <v>43850</v>
      </c>
      <c r="C22" s="584">
        <f t="shared" si="3"/>
        <v>43856</v>
      </c>
      <c r="D22" s="371" t="str">
        <f t="shared" si="1"/>
        <v>20/01/20
au
26/01/20</v>
      </c>
      <c r="E22" s="1285" t="str">
        <f>Tri_Semestre!A41</f>
        <v>Cycle 6 : Démarches de résolution pour résoudre les problèmes de dynamiques ou d'énergétique.</v>
      </c>
      <c r="F22" s="1287" t="s">
        <v>1211</v>
      </c>
      <c r="G22" s="1289"/>
      <c r="H22" s="1291" t="str">
        <f>Tri_Semestre!B47</f>
        <v>Res1.C3, Res2.C22, Res2.C23, Res2.C24, Res2.C25</v>
      </c>
      <c r="I22" s="1291" t="str">
        <f>Tri_Semestre!D47</f>
        <v>Res1.C3.SF1, Res2.C22.SF1, Res2.C22.SF2, , Res2.C25.SF1</v>
      </c>
      <c r="J22" s="1293" t="s">
        <v>1214</v>
      </c>
      <c r="K22" s="1294"/>
      <c r="L22" s="452"/>
      <c r="M22" s="452"/>
      <c r="N22" s="452"/>
      <c r="O22" s="476"/>
      <c r="P22" s="372"/>
      <c r="Q22" s="372">
        <v>14</v>
      </c>
      <c r="R22" s="373"/>
      <c r="S22" s="373"/>
      <c r="T22" s="553"/>
    </row>
    <row r="23" spans="1:20" ht="76.5" customHeight="1" thickBot="1" x14ac:dyDescent="0.4">
      <c r="A23" s="426">
        <f>A22+1</f>
        <v>17</v>
      </c>
      <c r="B23" s="427">
        <f t="shared" si="2"/>
        <v>43857</v>
      </c>
      <c r="C23" s="585">
        <f t="shared" si="3"/>
        <v>43863</v>
      </c>
      <c r="D23" s="380" t="str">
        <f t="shared" si="1"/>
        <v>27/01/20
au
02/02/20</v>
      </c>
      <c r="E23" s="1286"/>
      <c r="F23" s="1288"/>
      <c r="G23" s="1290"/>
      <c r="H23" s="1292"/>
      <c r="I23" s="1292"/>
      <c r="J23" s="1295"/>
      <c r="K23" s="1296"/>
      <c r="L23" s="453"/>
      <c r="M23" s="453"/>
      <c r="N23" s="453"/>
      <c r="O23" s="453"/>
      <c r="P23" s="534" t="s">
        <v>1236</v>
      </c>
      <c r="Q23" s="381">
        <v>15</v>
      </c>
      <c r="R23" s="383"/>
      <c r="S23" s="383"/>
      <c r="T23" s="554"/>
    </row>
    <row r="24" spans="1:20" ht="62.15" customHeight="1" x14ac:dyDescent="0.35">
      <c r="A24" s="309">
        <f>A23+1</f>
        <v>18</v>
      </c>
      <c r="B24" s="310">
        <f t="shared" si="2"/>
        <v>43864</v>
      </c>
      <c r="C24" s="311">
        <f t="shared" si="3"/>
        <v>43870</v>
      </c>
      <c r="D24" s="385" t="str">
        <f t="shared" si="1"/>
        <v>03/02/20
au
09/02/20</v>
      </c>
      <c r="E24" s="1318" t="str">
        <f>Tri_Semestre!A48</f>
        <v>Cycle 7 : Modélisation des chaînes de solide dans le but de déterminer les contraintes géométriques dans un mécanisme.</v>
      </c>
      <c r="F24" s="1320" t="s">
        <v>665</v>
      </c>
      <c r="G24" s="1318" t="s">
        <v>632</v>
      </c>
      <c r="H24" s="1314" t="str">
        <f>Tri_Semestre!B53</f>
        <v xml:space="preserve">Mod2.C34, Mod2.C35, Mod2.C36, </v>
      </c>
      <c r="I24" s="1314" t="str">
        <f>Tri_Semestre!D53</f>
        <v>Mod2.C34.SF1, , , Res2.C15.SF3</v>
      </c>
      <c r="J24" s="1322" t="s">
        <v>1215</v>
      </c>
      <c r="K24" s="1314"/>
      <c r="L24" s="1314" t="s">
        <v>626</v>
      </c>
      <c r="M24" s="1316" t="s">
        <v>931</v>
      </c>
      <c r="N24" s="1314"/>
      <c r="O24" s="1314"/>
      <c r="P24" s="1314" t="s">
        <v>1134</v>
      </c>
      <c r="Q24" s="621">
        <v>16</v>
      </c>
      <c r="R24" s="607"/>
      <c r="S24" s="607"/>
      <c r="T24" s="555" t="s">
        <v>1142</v>
      </c>
    </row>
    <row r="25" spans="1:20" ht="62.15" customHeight="1" thickBot="1" x14ac:dyDescent="0.4">
      <c r="A25" s="309"/>
      <c r="B25" s="310">
        <f t="shared" si="2"/>
        <v>43871</v>
      </c>
      <c r="C25" s="311">
        <f t="shared" si="3"/>
        <v>43877</v>
      </c>
      <c r="D25" s="389" t="str">
        <f>CONCATENATE(TEXT(B25,"JJ/MM/AA")," au ",TEXT(C25,"JJ/MM/AA"))</f>
        <v>10/02/20 au 16/02/20</v>
      </c>
      <c r="E25" s="1319"/>
      <c r="F25" s="1321"/>
      <c r="G25" s="1319"/>
      <c r="H25" s="1315"/>
      <c r="I25" s="1315"/>
      <c r="J25" s="1323"/>
      <c r="K25" s="1315"/>
      <c r="L25" s="1315"/>
      <c r="M25" s="1317"/>
      <c r="N25" s="1315"/>
      <c r="O25" s="1315"/>
      <c r="P25" s="1315"/>
      <c r="Q25" s="620">
        <v>17</v>
      </c>
      <c r="R25" s="404"/>
      <c r="S25" s="404"/>
      <c r="T25" s="580"/>
    </row>
    <row r="26" spans="1:20" ht="72.5" thickBot="1" x14ac:dyDescent="0.4">
      <c r="A26" s="309"/>
      <c r="B26" s="310">
        <f t="shared" si="2"/>
        <v>43878</v>
      </c>
      <c r="C26" s="310">
        <f t="shared" si="3"/>
        <v>43884</v>
      </c>
      <c r="D26" s="630" t="str">
        <f>CONCATENATE(TEXT(B26,"JJ/MM/AA")," au ",TEXT(C26,"JJ/MM/AA"))</f>
        <v>17/02/20 au 23/02/20</v>
      </c>
      <c r="E26" s="524" t="str">
        <f>Tri_Semestre!A54</f>
        <v>Cycle 8 : Analyse de la chaine d'information d'un système.</v>
      </c>
      <c r="F26" s="529" t="s">
        <v>666</v>
      </c>
      <c r="G26" s="530" t="s">
        <v>633</v>
      </c>
      <c r="H26" s="527" t="str">
        <f>Tri_Semestre!B63</f>
        <v>Exp2.C3, Exp2.C4, Exp2.C5, Exp2.C6, Exp3.C7, Exp3.C8, Exp3.C2, Exp3.C3</v>
      </c>
      <c r="I26" s="527" t="str">
        <f>Tri_Semestre!D63</f>
        <v>Exp2.C3.SF1, , , Exp2.C6.SF1, Exp3.C7.SF1, Exp3.C7.SF2, Exp3.C2.SF1, Exp3.C3.SF1</v>
      </c>
      <c r="J26" s="622"/>
      <c r="K26" s="623"/>
      <c r="L26" s="622" t="s">
        <v>893</v>
      </c>
      <c r="M26" s="622" t="s">
        <v>932</v>
      </c>
      <c r="N26" s="622"/>
      <c r="O26" s="622" t="s">
        <v>884</v>
      </c>
      <c r="P26" s="624" t="s">
        <v>1135</v>
      </c>
      <c r="Q26" s="622">
        <v>18</v>
      </c>
      <c r="R26" s="625"/>
      <c r="S26" s="625"/>
      <c r="T26" s="626"/>
    </row>
    <row r="27" spans="1:20" ht="26.5" customHeight="1" x14ac:dyDescent="0.35">
      <c r="A27" s="309">
        <f>A24+1</f>
        <v>19</v>
      </c>
      <c r="B27" s="310">
        <f t="shared" si="2"/>
        <v>43885</v>
      </c>
      <c r="C27" s="311">
        <f t="shared" si="3"/>
        <v>43891</v>
      </c>
      <c r="D27" s="631" t="str">
        <f t="shared" si="1"/>
        <v>24/02/20
au
01/03/20</v>
      </c>
      <c r="E27" s="1308" t="s">
        <v>612</v>
      </c>
      <c r="F27" s="1309"/>
      <c r="G27" s="1309"/>
      <c r="H27" s="1309"/>
      <c r="I27" s="1309"/>
      <c r="J27" s="1309"/>
      <c r="K27" s="1309"/>
      <c r="L27" s="1309"/>
      <c r="M27" s="1309"/>
      <c r="N27" s="1309"/>
      <c r="O27" s="1309"/>
      <c r="P27" s="1309"/>
      <c r="Q27" s="1309"/>
      <c r="R27" s="1309"/>
      <c r="S27" s="1309"/>
      <c r="T27" s="1310"/>
    </row>
    <row r="28" spans="1:20" ht="26.5" customHeight="1" thickBot="1" x14ac:dyDescent="0.4">
      <c r="A28" s="309">
        <f>A27+1</f>
        <v>20</v>
      </c>
      <c r="B28" s="310">
        <f t="shared" si="2"/>
        <v>43892</v>
      </c>
      <c r="C28" s="311">
        <f t="shared" si="3"/>
        <v>43898</v>
      </c>
      <c r="D28" s="632" t="str">
        <f t="shared" si="1"/>
        <v>02/03/20
au
08/03/20</v>
      </c>
      <c r="E28" s="1311"/>
      <c r="F28" s="1312"/>
      <c r="G28" s="1312"/>
      <c r="H28" s="1312"/>
      <c r="I28" s="1312"/>
      <c r="J28" s="1312"/>
      <c r="K28" s="1312"/>
      <c r="L28" s="1312"/>
      <c r="M28" s="1312"/>
      <c r="N28" s="1312"/>
      <c r="O28" s="1312"/>
      <c r="P28" s="1312"/>
      <c r="Q28" s="1312"/>
      <c r="R28" s="1312"/>
      <c r="S28" s="1312"/>
      <c r="T28" s="1313"/>
    </row>
    <row r="29" spans="1:20" ht="39.5" thickBot="1" x14ac:dyDescent="0.4">
      <c r="A29" s="309">
        <f>A28+1</f>
        <v>21</v>
      </c>
      <c r="B29" s="310">
        <f t="shared" si="2"/>
        <v>43899</v>
      </c>
      <c r="C29" s="311">
        <f t="shared" si="3"/>
        <v>43905</v>
      </c>
      <c r="D29" s="403" t="str">
        <f t="shared" si="1"/>
        <v>09/03/20
au
15/03/20</v>
      </c>
      <c r="E29" s="525"/>
      <c r="F29" s="526"/>
      <c r="G29" s="525"/>
      <c r="H29" s="528"/>
      <c r="I29" s="528"/>
      <c r="J29" s="627" t="s">
        <v>888</v>
      </c>
      <c r="K29" s="617"/>
      <c r="L29" s="627" t="s">
        <v>885</v>
      </c>
      <c r="M29" s="627"/>
      <c r="N29" s="627"/>
      <c r="O29" s="627" t="s">
        <v>886</v>
      </c>
      <c r="P29" s="627" t="s">
        <v>1136</v>
      </c>
      <c r="Q29" s="627">
        <v>19</v>
      </c>
      <c r="R29" s="628"/>
      <c r="S29" s="628"/>
      <c r="T29" s="629"/>
    </row>
    <row r="30" spans="1:20" ht="39" x14ac:dyDescent="0.35">
      <c r="A30" s="309">
        <f>A29+1</f>
        <v>22</v>
      </c>
      <c r="B30" s="310">
        <f t="shared" si="2"/>
        <v>43906</v>
      </c>
      <c r="C30" s="311">
        <f t="shared" si="3"/>
        <v>43912</v>
      </c>
      <c r="D30" s="407" t="str">
        <f t="shared" si="1"/>
        <v>16/03/20
au
22/03/20</v>
      </c>
      <c r="E30" s="1297" t="s">
        <v>618</v>
      </c>
      <c r="F30" s="1300" t="s">
        <v>667</v>
      </c>
      <c r="G30" s="1297"/>
      <c r="H30" s="1303"/>
      <c r="I30" s="1303"/>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43913</v>
      </c>
      <c r="C31" s="311">
        <f t="shared" si="3"/>
        <v>43919</v>
      </c>
      <c r="D31" s="411" t="str">
        <f t="shared" si="1"/>
        <v>23/03/20
au
29/03/20</v>
      </c>
      <c r="E31" s="1298"/>
      <c r="F31" s="1301"/>
      <c r="G31" s="1298"/>
      <c r="H31" s="1304"/>
      <c r="I31" s="1304"/>
      <c r="J31" s="477"/>
      <c r="K31" s="412"/>
      <c r="L31" s="477" t="s">
        <v>891</v>
      </c>
      <c r="M31" s="477"/>
      <c r="N31" s="477"/>
      <c r="O31" s="477" t="s">
        <v>891</v>
      </c>
      <c r="P31" s="533" t="s">
        <v>1237</v>
      </c>
      <c r="Q31" s="412">
        <v>21</v>
      </c>
      <c r="R31" s="413"/>
      <c r="S31" s="413"/>
      <c r="T31" s="558" t="s">
        <v>1140</v>
      </c>
    </row>
    <row r="32" spans="1:20" ht="39.5" thickBot="1" x14ac:dyDescent="0.4">
      <c r="A32" s="309">
        <f>A31+1</f>
        <v>24</v>
      </c>
      <c r="B32" s="310">
        <f t="shared" si="2"/>
        <v>43920</v>
      </c>
      <c r="C32" s="311">
        <f t="shared" si="3"/>
        <v>43926</v>
      </c>
      <c r="D32" s="415" t="str">
        <f t="shared" si="1"/>
        <v>30/03/20
au
05/04/20</v>
      </c>
      <c r="E32" s="1299"/>
      <c r="F32" s="1302"/>
      <c r="G32" s="1299"/>
      <c r="H32" s="1305"/>
      <c r="I32" s="1305"/>
      <c r="J32" s="416"/>
      <c r="K32" s="416"/>
      <c r="L32" s="482" t="s">
        <v>891</v>
      </c>
      <c r="M32" s="482"/>
      <c r="N32" s="482"/>
      <c r="O32" s="416"/>
      <c r="P32" s="482"/>
      <c r="Q32" s="416">
        <v>22</v>
      </c>
      <c r="R32" s="417"/>
      <c r="S32" s="417"/>
      <c r="T32" s="559"/>
    </row>
    <row r="33" spans="1:20" ht="21" x14ac:dyDescent="0.35">
      <c r="A33" s="419">
        <v>25</v>
      </c>
      <c r="B33" s="420">
        <f t="shared" si="2"/>
        <v>43927</v>
      </c>
      <c r="C33" s="420">
        <f t="shared" si="3"/>
        <v>43933</v>
      </c>
      <c r="D33" s="338" t="str">
        <f>CONCATENATE(TEXT(B33,"JJ/MM/AA")," au ",TEXT(C33,"JJ/MM/AA"))</f>
        <v>06/04/20 au 12/04/20</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43934</v>
      </c>
      <c r="C34" s="420">
        <f t="shared" si="3"/>
        <v>43940</v>
      </c>
      <c r="D34" s="421" t="str">
        <f>CONCATENATE(TEXT(B34,"JJ/MM/AA")," au ",TEXT(C34,"JJ/MM/AA"))</f>
        <v>13/04/20 au 19/04/20</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43941</v>
      </c>
      <c r="C35" s="310">
        <f t="shared" si="3"/>
        <v>43947</v>
      </c>
      <c r="D35" s="422" t="str">
        <f t="shared" si="1"/>
        <v>20/04/20
au
26/04/20</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43948</v>
      </c>
      <c r="C36" s="310">
        <f t="shared" si="3"/>
        <v>43954</v>
      </c>
      <c r="D36" s="422" t="str">
        <f t="shared" si="1"/>
        <v>27/04/20
au
03/05/20</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43955</v>
      </c>
      <c r="C37" s="310">
        <f t="shared" si="3"/>
        <v>43961</v>
      </c>
      <c r="D37" s="422" t="str">
        <f t="shared" si="1"/>
        <v>04/05/20
au
10/05/20</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43962</v>
      </c>
      <c r="C38" s="310">
        <f t="shared" si="3"/>
        <v>43968</v>
      </c>
      <c r="D38" s="422" t="str">
        <f t="shared" si="1"/>
        <v>11/05/20
au
17/05/20</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43969</v>
      </c>
      <c r="C39" s="310">
        <f t="shared" si="3"/>
        <v>43975</v>
      </c>
      <c r="D39" s="422" t="str">
        <f t="shared" si="1"/>
        <v>18/05/20
au
24/05/20</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43976</v>
      </c>
      <c r="C40" s="310">
        <f t="shared" si="3"/>
        <v>43982</v>
      </c>
      <c r="D40" s="422" t="str">
        <f t="shared" si="1"/>
        <v>25/05/20
au
31/05/20</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43983</v>
      </c>
      <c r="C41" s="310">
        <f t="shared" si="3"/>
        <v>43989</v>
      </c>
      <c r="D41" s="422" t="str">
        <f t="shared" si="1"/>
        <v>01/06/20
au
07/06/20</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43990</v>
      </c>
      <c r="C42" s="310">
        <f t="shared" si="3"/>
        <v>43996</v>
      </c>
      <c r="D42" s="422" t="str">
        <f t="shared" si="1"/>
        <v>08/06/20
au
14/06/20</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43997</v>
      </c>
      <c r="C43" s="310">
        <f t="shared" si="3"/>
        <v>44003</v>
      </c>
      <c r="D43" s="422" t="str">
        <f t="shared" si="1"/>
        <v>15/06/20
au
21/06/20</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44004</v>
      </c>
      <c r="C44" s="310">
        <f t="shared" si="3"/>
        <v>44010</v>
      </c>
      <c r="D44" s="422" t="str">
        <f t="shared" si="1"/>
        <v>22/06/20
au
28/06/20</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44011</v>
      </c>
      <c r="C45" s="427">
        <f t="shared" si="3"/>
        <v>44017</v>
      </c>
      <c r="D45" s="428" t="str">
        <f t="shared" si="1"/>
        <v>29/06/20
au
05/07/20</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43346</v>
      </c>
      <c r="C2" s="302">
        <f>B2+6</f>
        <v>43352</v>
      </c>
      <c r="D2" s="505" t="str">
        <f>CONCATENATE(TEXT(B2,"JJ/MM/AA"),CHAR(10),"au",CHAR(10),TEXT(C2,"JJ/MM/AA"))</f>
        <v>03/09/18
au
09/09/18</v>
      </c>
      <c r="E2" s="1325" t="str">
        <f>Tri_Semestre!A1</f>
        <v>Cycle 1 : Modéliser le comportement linéaire et non linéaire des systèmes.</v>
      </c>
      <c r="F2" s="862" t="s">
        <v>668</v>
      </c>
      <c r="G2" s="888" t="s">
        <v>643</v>
      </c>
      <c r="H2" s="1327" t="str">
        <f>Tri_Semestre!B7</f>
        <v>Mod2.C1, Mod2.C8, Mod3.C1</v>
      </c>
      <c r="I2" s="1327" t="str">
        <f>Tri_Semestre!D7</f>
        <v>Mod2.C1.SF4, Mod2.C1.SF5, Mod2.C1.SF6, Mod2.C8.SF1, Mod3.C1.SF1</v>
      </c>
      <c r="J2" s="506" t="s">
        <v>919</v>
      </c>
      <c r="K2" s="507" t="s">
        <v>1124</v>
      </c>
      <c r="L2" s="518" t="s">
        <v>921</v>
      </c>
      <c r="M2" s="517"/>
      <c r="N2" s="517"/>
      <c r="O2" s="518" t="s">
        <v>1123</v>
      </c>
      <c r="P2" s="509"/>
      <c r="Q2" s="508"/>
      <c r="R2" s="510" t="s">
        <v>806</v>
      </c>
      <c r="S2" s="510"/>
      <c r="T2" s="543"/>
    </row>
    <row r="3" spans="1:20" ht="51.75" customHeight="1" x14ac:dyDescent="0.35">
      <c r="A3" s="309">
        <f t="shared" ref="A3:A8" si="0">A2+1</f>
        <v>1</v>
      </c>
      <c r="B3" s="310">
        <f>B2+7</f>
        <v>43353</v>
      </c>
      <c r="C3" s="311">
        <f>B3+6</f>
        <v>43359</v>
      </c>
      <c r="D3" s="312" t="str">
        <f t="shared" ref="D3:D45" si="1">CONCATENATE(TEXT(B3,"JJ/MM/AA"),CHAR(10),"au",CHAR(10),TEXT(C3,"JJ/MM/AA"))</f>
        <v>10/09/18
au
16/09/18</v>
      </c>
      <c r="E3" s="1326"/>
      <c r="F3" s="862"/>
      <c r="G3" s="888"/>
      <c r="H3" s="1239"/>
      <c r="I3" s="1239"/>
      <c r="J3" s="1241" t="s">
        <v>920</v>
      </c>
      <c r="K3" s="493" t="s">
        <v>703</v>
      </c>
      <c r="L3" s="567" t="s">
        <v>1150</v>
      </c>
      <c r="M3" s="516" t="s">
        <v>934</v>
      </c>
      <c r="N3" s="516" t="s">
        <v>1144</v>
      </c>
      <c r="O3" s="516" t="s">
        <v>1149</v>
      </c>
      <c r="P3" s="313"/>
      <c r="Q3" s="313"/>
      <c r="R3" s="315"/>
      <c r="S3" s="315"/>
      <c r="T3" s="544"/>
    </row>
    <row r="4" spans="1:20" ht="48" customHeight="1" thickBot="1" x14ac:dyDescent="0.4">
      <c r="A4" s="309">
        <f t="shared" si="0"/>
        <v>2</v>
      </c>
      <c r="B4" s="310">
        <f t="shared" ref="B4:B45" si="2">B3+7</f>
        <v>43360</v>
      </c>
      <c r="C4" s="311">
        <f t="shared" ref="C4:C45" si="3">B4+6</f>
        <v>43366</v>
      </c>
      <c r="D4" s="317" t="str">
        <f t="shared" si="1"/>
        <v>17/09/18
au
23/09/18</v>
      </c>
      <c r="E4" s="1326"/>
      <c r="F4" s="863"/>
      <c r="G4" s="889"/>
      <c r="H4" s="1240"/>
      <c r="I4" s="1240"/>
      <c r="J4" s="1242"/>
      <c r="K4" s="492"/>
      <c r="L4" s="519" t="s">
        <v>1146</v>
      </c>
      <c r="M4" s="566" t="s">
        <v>1145</v>
      </c>
      <c r="N4" s="519" t="s">
        <v>1147</v>
      </c>
      <c r="O4" s="519" t="s">
        <v>671</v>
      </c>
      <c r="P4" s="519" t="s">
        <v>1125</v>
      </c>
      <c r="Q4" s="318">
        <v>1</v>
      </c>
      <c r="R4" s="319"/>
      <c r="S4" s="319"/>
      <c r="T4" s="545"/>
    </row>
    <row r="5" spans="1:20" ht="65" x14ac:dyDescent="0.35">
      <c r="A5" s="309">
        <f t="shared" si="0"/>
        <v>3</v>
      </c>
      <c r="B5" s="310">
        <f t="shared" si="2"/>
        <v>43367</v>
      </c>
      <c r="C5" s="311">
        <f t="shared" si="3"/>
        <v>43373</v>
      </c>
      <c r="D5" s="321" t="str">
        <f t="shared" si="1"/>
        <v>24/09/18
au
30/09/18</v>
      </c>
      <c r="E5" s="1243" t="str">
        <f>Tri_Semestre!A8</f>
        <v xml:space="preserve">Cycle 2 : Prévoir les performances des systèmes asservis. </v>
      </c>
      <c r="F5" s="1002" t="s">
        <v>659</v>
      </c>
      <c r="G5" s="999" t="s">
        <v>628</v>
      </c>
      <c r="H5" s="1328" t="str">
        <f>Tri_Semestre!B16</f>
        <v>Mod3.C2, Res2.C4, Res2.C5, Res2.C6, Res2.C7, Res2.C10, Res2.C11</v>
      </c>
      <c r="I5" s="1328" t="str">
        <f>Tri_Semestre!D16</f>
        <v>Mod3.C2.SF1, , Res2.C5.SF1, Res2.C6.SF1, Res2.C7.SF1, Res2.C10.SF1, Res2.C11.SF1</v>
      </c>
      <c r="J5" s="444" t="s">
        <v>1152</v>
      </c>
      <c r="K5" s="1324" t="s">
        <v>1204</v>
      </c>
      <c r="L5" s="322" t="s">
        <v>811</v>
      </c>
      <c r="M5" s="444" t="s">
        <v>922</v>
      </c>
      <c r="N5" s="444"/>
      <c r="O5" s="323" t="s">
        <v>829</v>
      </c>
      <c r="P5" s="569" t="s">
        <v>1126</v>
      </c>
      <c r="Q5" s="322">
        <v>2</v>
      </c>
      <c r="R5" s="324"/>
      <c r="S5" s="324"/>
      <c r="T5" s="546"/>
    </row>
    <row r="6" spans="1:20" ht="65" x14ac:dyDescent="0.35">
      <c r="A6" s="309">
        <f t="shared" si="0"/>
        <v>4</v>
      </c>
      <c r="B6" s="310">
        <f t="shared" si="2"/>
        <v>43374</v>
      </c>
      <c r="C6" s="311">
        <f t="shared" si="3"/>
        <v>43380</v>
      </c>
      <c r="D6" s="326" t="str">
        <f t="shared" si="1"/>
        <v>01/10/18
au
07/10/18</v>
      </c>
      <c r="E6" s="1244"/>
      <c r="F6" s="1003"/>
      <c r="G6" s="1000"/>
      <c r="H6" s="1247"/>
      <c r="I6" s="1247"/>
      <c r="J6" s="327" t="s">
        <v>648</v>
      </c>
      <c r="K6" s="1234"/>
      <c r="L6" s="327" t="s">
        <v>622</v>
      </c>
      <c r="M6" s="520" t="s">
        <v>923</v>
      </c>
      <c r="N6" s="520"/>
      <c r="O6" s="520" t="s">
        <v>1148</v>
      </c>
      <c r="P6" s="327"/>
      <c r="Q6" s="327">
        <v>3</v>
      </c>
      <c r="R6" s="328"/>
      <c r="S6" s="443"/>
      <c r="T6" s="540" t="s">
        <v>1140</v>
      </c>
    </row>
    <row r="7" spans="1:20" ht="39.5" thickBot="1" x14ac:dyDescent="0.4">
      <c r="A7" s="309">
        <f t="shared" si="0"/>
        <v>5</v>
      </c>
      <c r="B7" s="310">
        <f t="shared" si="2"/>
        <v>43381</v>
      </c>
      <c r="C7" s="311">
        <f t="shared" si="3"/>
        <v>43387</v>
      </c>
      <c r="D7" s="330" t="str">
        <f t="shared" si="1"/>
        <v>08/10/18
au
14/10/18</v>
      </c>
      <c r="E7" s="1245"/>
      <c r="F7" s="1004"/>
      <c r="G7" s="1001"/>
      <c r="H7" s="1248"/>
      <c r="I7" s="1248"/>
      <c r="J7" s="568" t="s">
        <v>1151</v>
      </c>
      <c r="K7" s="331"/>
      <c r="L7" s="331" t="s">
        <v>715</v>
      </c>
      <c r="M7" s="521" t="s">
        <v>924</v>
      </c>
      <c r="N7" s="521"/>
      <c r="O7" s="331"/>
      <c r="P7" s="521" t="s">
        <v>1127</v>
      </c>
      <c r="Q7" s="331">
        <v>4</v>
      </c>
      <c r="R7" s="332"/>
      <c r="S7" s="440"/>
      <c r="T7" s="540"/>
    </row>
    <row r="8" spans="1:20" ht="65.5" thickBot="1" x14ac:dyDescent="0.4">
      <c r="A8" s="309">
        <f t="shared" si="0"/>
        <v>6</v>
      </c>
      <c r="B8" s="310">
        <f t="shared" si="2"/>
        <v>43388</v>
      </c>
      <c r="C8" s="311">
        <f t="shared" si="3"/>
        <v>43394</v>
      </c>
      <c r="D8" s="333" t="str">
        <f t="shared" si="1"/>
        <v>15/10/18
au
21/10/18</v>
      </c>
      <c r="E8" s="334" t="str">
        <f>Tri_Semestre!A17</f>
        <v xml:space="preserve">Cycle 3 : Concevoir la partie commande des systèmes asservis afin de valider leurs performances. </v>
      </c>
      <c r="F8" s="1251" t="s">
        <v>661</v>
      </c>
      <c r="G8" s="334" t="s">
        <v>629</v>
      </c>
      <c r="H8" s="335" t="str">
        <f>Tri_Semestre!B20</f>
        <v>Res1.C4, Con.C2</v>
      </c>
      <c r="I8" s="335" t="str">
        <f>Tri_Semestre!D20</f>
        <v>Res1.C4.SF1, Con.C2.SF1</v>
      </c>
      <c r="J8" s="522" t="s">
        <v>649</v>
      </c>
      <c r="K8" s="334"/>
      <c r="L8" s="334"/>
      <c r="M8" s="522" t="s">
        <v>925</v>
      </c>
      <c r="N8" s="522"/>
      <c r="O8" s="334"/>
      <c r="P8" s="522" t="s">
        <v>1128</v>
      </c>
      <c r="Q8" s="334">
        <v>5</v>
      </c>
      <c r="R8" s="336"/>
      <c r="S8" s="336"/>
      <c r="T8" s="547" t="s">
        <v>1138</v>
      </c>
    </row>
    <row r="9" spans="1:20" ht="19.5" customHeight="1" x14ac:dyDescent="0.35">
      <c r="A9" s="309"/>
      <c r="B9" s="310">
        <f t="shared" si="2"/>
        <v>43395</v>
      </c>
      <c r="C9" s="310">
        <f t="shared" si="3"/>
        <v>43401</v>
      </c>
      <c r="D9" s="338" t="str">
        <f>CONCATENATE(TEXT(B9,"JJ/MM/AA")," au ",TEXT(C9,"JJ/MM/AA"))</f>
        <v>22/10/18 au 28/10/18</v>
      </c>
      <c r="E9" s="1254" t="s">
        <v>610</v>
      </c>
      <c r="F9" s="1252"/>
      <c r="G9" s="1256" t="s">
        <v>610</v>
      </c>
      <c r="H9" s="1257"/>
      <c r="I9" s="1257"/>
      <c r="J9" s="1257"/>
      <c r="K9" s="1257"/>
      <c r="L9" s="1257"/>
      <c r="M9" s="1257"/>
      <c r="N9" s="1257"/>
      <c r="O9" s="1257"/>
      <c r="P9" s="1257"/>
      <c r="Q9" s="1257"/>
      <c r="R9" s="1257"/>
      <c r="S9" s="1257"/>
      <c r="T9" s="1258"/>
    </row>
    <row r="10" spans="1:20" ht="19.5" customHeight="1" thickBot="1" x14ac:dyDescent="0.4">
      <c r="A10" s="309"/>
      <c r="B10" s="310">
        <f t="shared" si="2"/>
        <v>43402</v>
      </c>
      <c r="C10" s="310">
        <f t="shared" si="3"/>
        <v>43408</v>
      </c>
      <c r="D10" s="339" t="str">
        <f>CONCATENATE(TEXT(B10,"JJ/MM/AA")," au ",TEXT(C10,"JJ/MM/AA"))</f>
        <v>29/10/18 au 04/11/18</v>
      </c>
      <c r="E10" s="1255"/>
      <c r="F10" s="1252"/>
      <c r="G10" s="1259"/>
      <c r="H10" s="1260"/>
      <c r="I10" s="1260"/>
      <c r="J10" s="1260"/>
      <c r="K10" s="1260"/>
      <c r="L10" s="1260"/>
      <c r="M10" s="1260"/>
      <c r="N10" s="1260"/>
      <c r="O10" s="1260"/>
      <c r="P10" s="1260"/>
      <c r="Q10" s="1260"/>
      <c r="R10" s="1260"/>
      <c r="S10" s="1260"/>
      <c r="T10" s="1261"/>
    </row>
    <row r="11" spans="1:20" ht="38.25" customHeight="1" x14ac:dyDescent="0.35">
      <c r="A11" s="309">
        <f>A8+1</f>
        <v>7</v>
      </c>
      <c r="B11" s="310">
        <f t="shared" si="2"/>
        <v>43409</v>
      </c>
      <c r="C11" s="311">
        <f t="shared" si="3"/>
        <v>43415</v>
      </c>
      <c r="D11" s="340" t="str">
        <f t="shared" si="1"/>
        <v>05/11/18
au
11/11/18</v>
      </c>
      <c r="E11" s="1262" t="str">
        <f>Tri_Semestre!A17</f>
        <v xml:space="preserve">Cycle 3 : Concevoir la partie commande des systèmes asservis afin de valider leurs performances. </v>
      </c>
      <c r="F11" s="1252"/>
      <c r="G11" s="987" t="s">
        <v>629</v>
      </c>
      <c r="H11" s="1264" t="str">
        <f>Tri_Semestre!B20</f>
        <v>Res1.C4, Con.C2</v>
      </c>
      <c r="I11" s="1264" t="str">
        <f>Tri_Semestre!D20</f>
        <v>Res1.C4.SF1, Con.C2.SF1</v>
      </c>
      <c r="J11" s="987"/>
      <c r="K11" s="987"/>
      <c r="L11" s="341" t="s">
        <v>623</v>
      </c>
      <c r="M11" s="445" t="s">
        <v>926</v>
      </c>
      <c r="N11" s="445"/>
      <c r="O11" s="341"/>
      <c r="P11" s="341"/>
      <c r="Q11" s="341">
        <v>6</v>
      </c>
      <c r="R11" s="342"/>
      <c r="S11" s="442"/>
      <c r="T11" s="548" t="s">
        <v>1140</v>
      </c>
    </row>
    <row r="12" spans="1:20" ht="39.5" thickBot="1" x14ac:dyDescent="0.4">
      <c r="A12" s="309">
        <f t="shared" ref="A12:A17" si="4">A11+1</f>
        <v>8</v>
      </c>
      <c r="B12" s="310">
        <f t="shared" si="2"/>
        <v>43416</v>
      </c>
      <c r="C12" s="311">
        <f t="shared" si="3"/>
        <v>43422</v>
      </c>
      <c r="D12" s="344" t="str">
        <f t="shared" si="1"/>
        <v>12/11/18
au
18/11/18</v>
      </c>
      <c r="E12" s="1263"/>
      <c r="F12" s="1253"/>
      <c r="G12" s="989"/>
      <c r="H12" s="1265"/>
      <c r="I12" s="1265"/>
      <c r="J12" s="989"/>
      <c r="K12" s="989"/>
      <c r="L12" s="345" t="s">
        <v>624</v>
      </c>
      <c r="M12" s="523" t="s">
        <v>927</v>
      </c>
      <c r="N12" s="523"/>
      <c r="O12" s="345"/>
      <c r="P12" s="539" t="s">
        <v>1129</v>
      </c>
      <c r="Q12" s="345">
        <v>7</v>
      </c>
      <c r="R12" s="346"/>
      <c r="S12" s="346"/>
      <c r="T12" s="549"/>
    </row>
    <row r="13" spans="1:20" ht="52" customHeight="1" x14ac:dyDescent="0.35">
      <c r="A13" s="309">
        <f t="shared" si="4"/>
        <v>9</v>
      </c>
      <c r="B13" s="310">
        <f t="shared" si="2"/>
        <v>43423</v>
      </c>
      <c r="C13" s="311">
        <f t="shared" si="3"/>
        <v>43429</v>
      </c>
      <c r="D13" s="348" t="str">
        <f t="shared" si="1"/>
        <v>19/11/18
au
25/11/18</v>
      </c>
      <c r="E13" s="1266" t="str">
        <f>Tri_Semestre!A21</f>
        <v>Cycle 4 : Modéliser le comportement des systèmes mécaniques dans le but d'établir une loi de comportement ou de déterminer des actions mécaniques en utilisant le PFD</v>
      </c>
      <c r="F13" s="1267" t="s">
        <v>663</v>
      </c>
      <c r="G13" s="1270" t="s">
        <v>630</v>
      </c>
      <c r="H13" s="1271" t="str">
        <f>Tri_Semestre!B29</f>
        <v>Mod2.C13, Mod2.C14, Mod2.C15, Mod2.C16, Mod2.C17, Res1.C1, Res1.C2</v>
      </c>
      <c r="I13" s="1271" t="str">
        <f>Tri_Semestre!D29</f>
        <v>, , , , Mod2.C17.SF1, Res1.C1.SF1, Res1.C2.SF1</v>
      </c>
      <c r="J13" s="1249" t="s">
        <v>1205</v>
      </c>
      <c r="K13" s="572" t="s">
        <v>839</v>
      </c>
      <c r="L13" s="439" t="s">
        <v>830</v>
      </c>
      <c r="M13" s="439" t="s">
        <v>928</v>
      </c>
      <c r="N13" s="439"/>
      <c r="O13" s="439" t="s">
        <v>841</v>
      </c>
      <c r="P13" s="538" t="s">
        <v>1130</v>
      </c>
      <c r="Q13" s="349">
        <v>8</v>
      </c>
      <c r="R13" s="350"/>
      <c r="S13" s="350"/>
      <c r="T13" s="550"/>
    </row>
    <row r="14" spans="1:20" ht="39" x14ac:dyDescent="0.35">
      <c r="A14" s="309">
        <f t="shared" si="4"/>
        <v>10</v>
      </c>
      <c r="B14" s="310">
        <f t="shared" si="2"/>
        <v>43430</v>
      </c>
      <c r="C14" s="311">
        <f t="shared" si="3"/>
        <v>43436</v>
      </c>
      <c r="D14" s="352" t="str">
        <f t="shared" si="1"/>
        <v>26/11/18
au
02/12/18</v>
      </c>
      <c r="E14" s="875"/>
      <c r="F14" s="1268"/>
      <c r="G14" s="1268"/>
      <c r="H14" s="881"/>
      <c r="I14" s="881"/>
      <c r="J14" s="1250"/>
      <c r="K14" s="571"/>
      <c r="L14" s="438" t="s">
        <v>843</v>
      </c>
      <c r="M14" s="438" t="s">
        <v>929</v>
      </c>
      <c r="N14" s="438"/>
      <c r="O14" s="438" t="s">
        <v>842</v>
      </c>
      <c r="P14" s="536"/>
      <c r="Q14" s="353">
        <v>9</v>
      </c>
      <c r="R14" s="355"/>
      <c r="S14" s="355"/>
      <c r="T14" s="551"/>
    </row>
    <row r="15" spans="1:20" ht="52.5" thickBot="1" x14ac:dyDescent="0.4">
      <c r="A15" s="309">
        <f t="shared" si="4"/>
        <v>11</v>
      </c>
      <c r="B15" s="310">
        <f t="shared" si="2"/>
        <v>43437</v>
      </c>
      <c r="C15" s="311">
        <f t="shared" si="3"/>
        <v>43443</v>
      </c>
      <c r="D15" s="357" t="str">
        <f t="shared" si="1"/>
        <v>03/12/18
au
09/12/18</v>
      </c>
      <c r="E15" s="876"/>
      <c r="F15" s="1269"/>
      <c r="G15" s="1269"/>
      <c r="H15" s="882"/>
      <c r="I15" s="882"/>
      <c r="J15" s="570" t="s">
        <v>1206</v>
      </c>
      <c r="K15" s="570"/>
      <c r="L15" s="437" t="s">
        <v>625</v>
      </c>
      <c r="M15" s="586" t="s">
        <v>930</v>
      </c>
      <c r="N15" s="437" t="s">
        <v>849</v>
      </c>
      <c r="O15" s="437"/>
      <c r="P15" s="537" t="s">
        <v>1131</v>
      </c>
      <c r="Q15" s="358">
        <v>10</v>
      </c>
      <c r="R15" s="360"/>
      <c r="S15" s="360"/>
      <c r="T15" s="552"/>
    </row>
    <row r="16" spans="1:20" ht="39" customHeight="1" x14ac:dyDescent="0.35">
      <c r="A16" s="309">
        <f t="shared" si="4"/>
        <v>12</v>
      </c>
      <c r="B16" s="310">
        <f t="shared" si="2"/>
        <v>43444</v>
      </c>
      <c r="C16" s="311">
        <f t="shared" si="3"/>
        <v>43450</v>
      </c>
      <c r="D16" s="362" t="str">
        <f t="shared" si="1"/>
        <v>10/12/18
au
16/12/18</v>
      </c>
      <c r="E16" s="573" t="s">
        <v>1208</v>
      </c>
      <c r="F16" s="1272"/>
      <c r="G16" s="1274" t="s">
        <v>664</v>
      </c>
      <c r="H16" s="1275" t="str">
        <f>Tri_Semestre!B47</f>
        <v>Res1.C3, Res2.C22, Res2.C23, Res2.C24, Res2.C25</v>
      </c>
      <c r="I16" s="1277" t="str">
        <f>Tri_Semestre!D47</f>
        <v>Res1.C3.SF1, Res2.C22.SF1, Res2.C22.SF2, , Res2.C25.SF1</v>
      </c>
      <c r="J16" s="573" t="s">
        <v>1202</v>
      </c>
      <c r="K16" s="449" t="s">
        <v>840</v>
      </c>
      <c r="L16" s="448" t="s">
        <v>851</v>
      </c>
      <c r="M16" s="448"/>
      <c r="N16" s="448"/>
      <c r="O16" s="448"/>
      <c r="P16" s="364"/>
      <c r="Q16" s="363">
        <v>11</v>
      </c>
      <c r="R16" s="365"/>
      <c r="S16" s="365"/>
      <c r="T16" s="541"/>
    </row>
    <row r="17" spans="1:20" ht="39.5" thickBot="1" x14ac:dyDescent="0.4">
      <c r="A17" s="309">
        <f t="shared" si="4"/>
        <v>13</v>
      </c>
      <c r="B17" s="310">
        <f t="shared" si="2"/>
        <v>43451</v>
      </c>
      <c r="C17" s="311">
        <f t="shared" si="3"/>
        <v>43457</v>
      </c>
      <c r="D17" s="367" t="str">
        <f t="shared" si="1"/>
        <v>17/12/18
au
23/12/18</v>
      </c>
      <c r="E17" s="574" t="s">
        <v>1209</v>
      </c>
      <c r="F17" s="1273"/>
      <c r="G17" s="873"/>
      <c r="H17" s="1276"/>
      <c r="I17" s="1278"/>
      <c r="J17" s="574" t="s">
        <v>1207</v>
      </c>
      <c r="K17" s="575" t="s">
        <v>879</v>
      </c>
      <c r="L17" s="447" t="s">
        <v>846</v>
      </c>
      <c r="M17" s="447"/>
      <c r="N17" s="447"/>
      <c r="O17" s="447"/>
      <c r="P17" s="535" t="s">
        <v>1203</v>
      </c>
      <c r="Q17" s="368"/>
      <c r="R17" s="370"/>
      <c r="S17" s="370"/>
      <c r="T17" s="564" t="s">
        <v>1138</v>
      </c>
    </row>
    <row r="18" spans="1:20" ht="21" x14ac:dyDescent="0.35">
      <c r="A18" s="309"/>
      <c r="B18" s="310">
        <f t="shared" si="2"/>
        <v>43458</v>
      </c>
      <c r="C18" s="310">
        <f t="shared" si="3"/>
        <v>43464</v>
      </c>
      <c r="D18" s="338" t="str">
        <f>CONCATENATE(TEXT(B18,"JJ/MM/AA")," au ",TEXT(C18,"JJ/MM/AA"))</f>
        <v>24/12/18 au 30/12/18</v>
      </c>
      <c r="E18" s="1279" t="s">
        <v>611</v>
      </c>
      <c r="F18" s="1279"/>
      <c r="G18" s="1279"/>
      <c r="H18" s="1279"/>
      <c r="I18" s="1279"/>
      <c r="J18" s="1279"/>
      <c r="K18" s="1279"/>
      <c r="L18" s="1279"/>
      <c r="M18" s="1279"/>
      <c r="N18" s="1279"/>
      <c r="O18" s="1279"/>
      <c r="P18" s="1279"/>
      <c r="Q18" s="1279"/>
      <c r="R18" s="1280"/>
      <c r="S18" s="1280"/>
      <c r="T18" s="1281"/>
    </row>
    <row r="19" spans="1:20" ht="21.5" thickBot="1" x14ac:dyDescent="0.4">
      <c r="A19" s="581"/>
      <c r="B19" s="582">
        <f t="shared" si="2"/>
        <v>43465</v>
      </c>
      <c r="C19" s="582">
        <f t="shared" si="3"/>
        <v>43471</v>
      </c>
      <c r="D19" s="339" t="str">
        <f>CONCATENATE(TEXT(B19,"JJ/MM/AA")," au ",TEXT(C19,"JJ/MM/AA"))</f>
        <v>31/12/18 au 06/01/19</v>
      </c>
      <c r="E19" s="1282"/>
      <c r="F19" s="1282"/>
      <c r="G19" s="1282"/>
      <c r="H19" s="1282"/>
      <c r="I19" s="1282"/>
      <c r="J19" s="1282"/>
      <c r="K19" s="1282"/>
      <c r="L19" s="1282"/>
      <c r="M19" s="1282"/>
      <c r="N19" s="1282"/>
      <c r="O19" s="1282"/>
      <c r="P19" s="1282"/>
      <c r="Q19" s="1282"/>
      <c r="R19" s="1283"/>
      <c r="S19" s="1283"/>
      <c r="T19" s="1284"/>
    </row>
    <row r="20" spans="1:20" ht="71.5" customHeight="1" x14ac:dyDescent="0.35">
      <c r="A20" s="531">
        <f>A17+1</f>
        <v>14</v>
      </c>
      <c r="B20" s="583">
        <f t="shared" si="2"/>
        <v>43472</v>
      </c>
      <c r="C20" s="584">
        <f t="shared" si="3"/>
        <v>43478</v>
      </c>
      <c r="D20" s="371" t="str">
        <f t="shared" si="1"/>
        <v>07/01/19
au
13/01/19</v>
      </c>
      <c r="E20" s="1285" t="str">
        <f>Tri_Semestre!A31</f>
        <v>Cycle 5 : Modéliser le comportement des systèmes mécaniques dans le but d'établir une loi de comportement en utilisant les méthodes énergétiques.</v>
      </c>
      <c r="F20" s="1287" t="s">
        <v>1210</v>
      </c>
      <c r="G20" s="1289" t="s">
        <v>631</v>
      </c>
      <c r="H20" s="1291" t="str">
        <f>Tri_Semestre!B40</f>
        <v xml:space="preserve">Mod2.C18, Res1.C1, Res1.C3, Mod1.C4, Mod1.C5, Mod1.C6, , </v>
      </c>
      <c r="I20" s="1291" t="str">
        <f>Tri_Semestre!D40</f>
        <v>Mod2.C18.SF1, Res1.C1.SF1, Res1.C3.SF1, Mod1.C4.SF1, Mod1.C5.SF1, Mod1.C6.SF1, Mod1.C5.SF2, Mod1.C5.SF3</v>
      </c>
      <c r="J20" s="452" t="s">
        <v>1212</v>
      </c>
      <c r="K20" s="1289"/>
      <c r="L20" s="452" t="s">
        <v>1216</v>
      </c>
      <c r="M20" s="452"/>
      <c r="N20" s="452"/>
      <c r="O20" s="476"/>
      <c r="P20" s="372"/>
      <c r="Q20" s="372">
        <v>12</v>
      </c>
      <c r="R20" s="373"/>
      <c r="S20" s="373"/>
      <c r="T20" s="553" t="s">
        <v>1141</v>
      </c>
    </row>
    <row r="21" spans="1:20" ht="71.5" customHeight="1" thickBot="1" x14ac:dyDescent="0.4">
      <c r="A21" s="426">
        <f>A20+1</f>
        <v>15</v>
      </c>
      <c r="B21" s="427">
        <f>B20+7</f>
        <v>43479</v>
      </c>
      <c r="C21" s="585">
        <f t="shared" si="3"/>
        <v>43485</v>
      </c>
      <c r="D21" s="380" t="str">
        <f t="shared" si="1"/>
        <v>14/01/19
au
20/01/19</v>
      </c>
      <c r="E21" s="1286"/>
      <c r="F21" s="1288"/>
      <c r="G21" s="1290"/>
      <c r="H21" s="1292"/>
      <c r="I21" s="1292"/>
      <c r="J21" s="453" t="s">
        <v>1213</v>
      </c>
      <c r="K21" s="1290"/>
      <c r="L21" s="453" t="s">
        <v>1217</v>
      </c>
      <c r="M21" s="453"/>
      <c r="N21" s="453"/>
      <c r="O21" s="453"/>
      <c r="P21" s="534" t="s">
        <v>1132</v>
      </c>
      <c r="Q21" s="381">
        <v>13</v>
      </c>
      <c r="R21" s="383"/>
      <c r="S21" s="383"/>
      <c r="T21" s="554"/>
    </row>
    <row r="22" spans="1:20" ht="76.5" customHeight="1" x14ac:dyDescent="0.35">
      <c r="A22" s="531">
        <f>A21+1</f>
        <v>16</v>
      </c>
      <c r="B22" s="583">
        <f t="shared" si="2"/>
        <v>43486</v>
      </c>
      <c r="C22" s="584">
        <f t="shared" si="3"/>
        <v>43492</v>
      </c>
      <c r="D22" s="371" t="str">
        <f t="shared" si="1"/>
        <v>21/01/19
au
27/01/19</v>
      </c>
      <c r="E22" s="1285" t="str">
        <f>Tri_Semestre!A41</f>
        <v>Cycle 6 : Démarches de résolution pour résoudre les problèmes de dynamiques ou d'énergétique.</v>
      </c>
      <c r="F22" s="1287" t="s">
        <v>1211</v>
      </c>
      <c r="G22" s="1289"/>
      <c r="H22" s="1291" t="str">
        <f>Tri_Semestre!B47</f>
        <v>Res1.C3, Res2.C22, Res2.C23, Res2.C24, Res2.C25</v>
      </c>
      <c r="I22" s="1291" t="str">
        <f>Tri_Semestre!D47</f>
        <v>Res1.C3.SF1, Res2.C22.SF1, Res2.C22.SF2, , Res2.C25.SF1</v>
      </c>
      <c r="J22" s="1293" t="s">
        <v>1214</v>
      </c>
      <c r="K22" s="1294"/>
      <c r="L22" s="452"/>
      <c r="M22" s="452"/>
      <c r="N22" s="452"/>
      <c r="O22" s="476"/>
      <c r="P22" s="372" t="s">
        <v>1133</v>
      </c>
      <c r="Q22" s="372">
        <v>14</v>
      </c>
      <c r="R22" s="373"/>
      <c r="S22" s="373"/>
      <c r="T22" s="553"/>
    </row>
    <row r="23" spans="1:20" ht="76.5" customHeight="1" thickBot="1" x14ac:dyDescent="0.4">
      <c r="A23" s="426">
        <f>A22+1</f>
        <v>17</v>
      </c>
      <c r="B23" s="427">
        <f t="shared" si="2"/>
        <v>43493</v>
      </c>
      <c r="C23" s="585">
        <f t="shared" si="3"/>
        <v>43499</v>
      </c>
      <c r="D23" s="380" t="str">
        <f t="shared" si="1"/>
        <v>28/01/19
au
03/02/19</v>
      </c>
      <c r="E23" s="1286"/>
      <c r="F23" s="1288"/>
      <c r="G23" s="1290"/>
      <c r="H23" s="1292"/>
      <c r="I23" s="1292"/>
      <c r="J23" s="1295"/>
      <c r="K23" s="1296"/>
      <c r="L23" s="453"/>
      <c r="M23" s="453"/>
      <c r="N23" s="453"/>
      <c r="O23" s="453"/>
      <c r="P23" s="534"/>
      <c r="Q23" s="381">
        <v>15</v>
      </c>
      <c r="R23" s="383"/>
      <c r="S23" s="383"/>
      <c r="T23" s="554"/>
    </row>
    <row r="24" spans="1:20" ht="62.15" customHeight="1" x14ac:dyDescent="0.35">
      <c r="A24" s="309">
        <f>A23+1</f>
        <v>18</v>
      </c>
      <c r="B24" s="310">
        <f t="shared" si="2"/>
        <v>43500</v>
      </c>
      <c r="C24" s="311">
        <f t="shared" si="3"/>
        <v>43506</v>
      </c>
      <c r="D24" s="385" t="str">
        <f t="shared" si="1"/>
        <v>04/02/19
au
10/02/19</v>
      </c>
      <c r="E24" s="1318" t="str">
        <f>Tri_Semestre!A48</f>
        <v>Cycle 7 : Modélisation des chaînes de solide dans le but de déterminer les contraintes géométriques dans un mécanisme.</v>
      </c>
      <c r="F24" s="1320" t="s">
        <v>665</v>
      </c>
      <c r="G24" s="1318" t="s">
        <v>632</v>
      </c>
      <c r="H24" s="1314" t="str">
        <f>Tri_Semestre!B53</f>
        <v xml:space="preserve">Mod2.C34, Mod2.C35, Mod2.C36, </v>
      </c>
      <c r="I24" s="1314" t="str">
        <f>Tri_Semestre!D53</f>
        <v>Mod2.C34.SF1, , , Res2.C15.SF3</v>
      </c>
      <c r="J24" s="1322" t="s">
        <v>1215</v>
      </c>
      <c r="K24" s="1314"/>
      <c r="L24" s="1314" t="s">
        <v>626</v>
      </c>
      <c r="M24" s="1316" t="s">
        <v>931</v>
      </c>
      <c r="N24" s="1314"/>
      <c r="O24" s="1314"/>
      <c r="P24" s="1314" t="s">
        <v>1134</v>
      </c>
      <c r="Q24" s="1314">
        <v>16</v>
      </c>
      <c r="R24" s="386"/>
      <c r="S24" s="386"/>
      <c r="T24" s="555" t="s">
        <v>1142</v>
      </c>
    </row>
    <row r="25" spans="1:20" ht="62.15" customHeight="1" thickBot="1" x14ac:dyDescent="0.4">
      <c r="A25" s="309"/>
      <c r="B25" s="310">
        <f t="shared" si="2"/>
        <v>43507</v>
      </c>
      <c r="C25" s="311">
        <f t="shared" si="3"/>
        <v>43513</v>
      </c>
      <c r="D25" s="389" t="str">
        <f>CONCATENATE(TEXT(B25,"JJ/MM/AA")," au ",TEXT(C25,"JJ/MM/AA"))</f>
        <v>11/02/19 au 17/02/19</v>
      </c>
      <c r="E25" s="1319"/>
      <c r="F25" s="1321"/>
      <c r="G25" s="1319"/>
      <c r="H25" s="1315"/>
      <c r="I25" s="1315"/>
      <c r="J25" s="1323"/>
      <c r="K25" s="1315"/>
      <c r="L25" s="1315"/>
      <c r="M25" s="1317"/>
      <c r="N25" s="1315"/>
      <c r="O25" s="1315"/>
      <c r="P25" s="1315"/>
      <c r="Q25" s="1315"/>
      <c r="R25" s="404"/>
      <c r="S25" s="404"/>
      <c r="T25" s="580"/>
    </row>
    <row r="26" spans="1:20" ht="22.5" customHeight="1" thickBot="1" x14ac:dyDescent="0.4">
      <c r="A26" s="309"/>
      <c r="B26" s="310">
        <f t="shared" si="2"/>
        <v>43514</v>
      </c>
      <c r="C26" s="310">
        <f t="shared" si="3"/>
        <v>43520</v>
      </c>
      <c r="D26" s="579" t="str">
        <f>CONCATENATE(TEXT(B26,"JJ/MM/AA")," au ",TEXT(C26,"JJ/MM/AA"))</f>
        <v>18/02/19 au 24/02/19</v>
      </c>
      <c r="E26" s="576" t="s">
        <v>895</v>
      </c>
      <c r="F26" s="577"/>
      <c r="G26" s="577"/>
      <c r="H26" s="577"/>
      <c r="I26" s="577"/>
      <c r="J26" s="577"/>
      <c r="K26" s="577"/>
      <c r="L26" s="577"/>
      <c r="M26" s="577"/>
      <c r="N26" s="577"/>
      <c r="O26" s="577"/>
      <c r="P26" s="577"/>
      <c r="Q26" s="577"/>
      <c r="R26" s="577"/>
      <c r="S26" s="577"/>
      <c r="T26" s="578"/>
    </row>
    <row r="27" spans="1:20" ht="38.25" customHeight="1" x14ac:dyDescent="0.35">
      <c r="A27" s="309">
        <f>A24+1</f>
        <v>19</v>
      </c>
      <c r="B27" s="310">
        <f t="shared" si="2"/>
        <v>43521</v>
      </c>
      <c r="C27" s="311">
        <f t="shared" si="3"/>
        <v>43527</v>
      </c>
      <c r="D27" s="531" t="str">
        <f t="shared" si="1"/>
        <v>25/02/19
au
03/03/19</v>
      </c>
      <c r="E27" s="576"/>
      <c r="F27" s="577"/>
      <c r="G27" s="577"/>
      <c r="H27" s="577"/>
      <c r="I27" s="577"/>
      <c r="J27" s="577"/>
      <c r="K27" s="577"/>
      <c r="L27" s="577"/>
      <c r="M27" s="577"/>
      <c r="N27" s="577"/>
      <c r="O27" s="577"/>
      <c r="P27" s="577"/>
      <c r="Q27" s="577"/>
      <c r="R27" s="577"/>
      <c r="S27" s="577"/>
      <c r="T27" s="578"/>
    </row>
    <row r="28" spans="1:20" ht="72" x14ac:dyDescent="0.35">
      <c r="A28" s="309">
        <f>A27+1</f>
        <v>20</v>
      </c>
      <c r="B28" s="310">
        <f t="shared" si="2"/>
        <v>43528</v>
      </c>
      <c r="C28" s="311">
        <f t="shared" si="3"/>
        <v>43534</v>
      </c>
      <c r="D28" s="398" t="str">
        <f t="shared" si="1"/>
        <v>04/03/19
au
10/03/19</v>
      </c>
      <c r="E28" s="524" t="str">
        <f>Tri_Semestre!A54</f>
        <v>Cycle 8 : Analyse de la chaine d'information d'un système.</v>
      </c>
      <c r="F28" s="529" t="s">
        <v>666</v>
      </c>
      <c r="G28" s="530" t="s">
        <v>633</v>
      </c>
      <c r="H28" s="527" t="str">
        <f>Tri_Semestre!B63</f>
        <v>Exp2.C3, Exp2.C4, Exp2.C5, Exp2.C6, Exp3.C7, Exp3.C8, Exp3.C2, Exp3.C3</v>
      </c>
      <c r="I28" s="527" t="str">
        <f>Tri_Semestre!D63</f>
        <v>Exp2.C3.SF1, , , Exp2.C6.SF1, Exp3.C7.SF1, Exp3.C7.SF2, Exp3.C2.SF1, Exp3.C3.SF1</v>
      </c>
      <c r="J28" s="481"/>
      <c r="K28" s="399"/>
      <c r="L28" s="481" t="s">
        <v>893</v>
      </c>
      <c r="M28" s="481" t="s">
        <v>932</v>
      </c>
      <c r="N28" s="481"/>
      <c r="O28" s="481" t="s">
        <v>884</v>
      </c>
      <c r="P28" s="532" t="s">
        <v>1135</v>
      </c>
      <c r="Q28" s="481">
        <v>18</v>
      </c>
      <c r="R28" s="401"/>
      <c r="S28" s="401"/>
      <c r="T28" s="556"/>
    </row>
    <row r="29" spans="1:20" ht="39.5" thickBot="1" x14ac:dyDescent="0.4">
      <c r="A29" s="309">
        <f>A28+1</f>
        <v>21</v>
      </c>
      <c r="B29" s="310">
        <f t="shared" si="2"/>
        <v>43535</v>
      </c>
      <c r="C29" s="311">
        <f t="shared" si="3"/>
        <v>43541</v>
      </c>
      <c r="D29" s="403" t="str">
        <f t="shared" si="1"/>
        <v>11/03/19
au
17/03/19</v>
      </c>
      <c r="E29" s="525"/>
      <c r="F29" s="526"/>
      <c r="G29" s="525"/>
      <c r="H29" s="528"/>
      <c r="I29" s="528"/>
      <c r="J29" s="479" t="s">
        <v>888</v>
      </c>
      <c r="K29" s="404"/>
      <c r="L29" s="479" t="s">
        <v>885</v>
      </c>
      <c r="M29" s="479"/>
      <c r="N29" s="479"/>
      <c r="O29" s="479" t="s">
        <v>886</v>
      </c>
      <c r="P29" s="479" t="s">
        <v>1136</v>
      </c>
      <c r="Q29" s="479">
        <v>19</v>
      </c>
      <c r="R29" s="405"/>
      <c r="S29" s="405"/>
      <c r="T29" s="557"/>
    </row>
    <row r="30" spans="1:20" ht="39" x14ac:dyDescent="0.35">
      <c r="A30" s="309">
        <f>A29+1</f>
        <v>22</v>
      </c>
      <c r="B30" s="310">
        <f t="shared" si="2"/>
        <v>43542</v>
      </c>
      <c r="C30" s="311">
        <f t="shared" si="3"/>
        <v>43548</v>
      </c>
      <c r="D30" s="407" t="str">
        <f t="shared" si="1"/>
        <v>18/03/19
au
24/03/19</v>
      </c>
      <c r="E30" s="1297" t="s">
        <v>618</v>
      </c>
      <c r="F30" s="1300" t="s">
        <v>667</v>
      </c>
      <c r="G30" s="1297"/>
      <c r="H30" s="1303"/>
      <c r="I30" s="1303"/>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43549</v>
      </c>
      <c r="C31" s="311">
        <f t="shared" si="3"/>
        <v>43555</v>
      </c>
      <c r="D31" s="411" t="str">
        <f t="shared" si="1"/>
        <v>25/03/19
au
31/03/19</v>
      </c>
      <c r="E31" s="1298"/>
      <c r="F31" s="1301"/>
      <c r="G31" s="1298"/>
      <c r="H31" s="1304"/>
      <c r="I31" s="1304"/>
      <c r="J31" s="477"/>
      <c r="K31" s="412"/>
      <c r="L31" s="477" t="s">
        <v>891</v>
      </c>
      <c r="M31" s="477"/>
      <c r="N31" s="477"/>
      <c r="O31" s="477" t="s">
        <v>891</v>
      </c>
      <c r="P31" s="533" t="s">
        <v>1137</v>
      </c>
      <c r="Q31" s="412"/>
      <c r="R31" s="413"/>
      <c r="S31" s="413"/>
      <c r="T31" s="558" t="s">
        <v>1140</v>
      </c>
    </row>
    <row r="32" spans="1:20" ht="39.5" thickBot="1" x14ac:dyDescent="0.4">
      <c r="A32" s="309">
        <f>A31+1</f>
        <v>24</v>
      </c>
      <c r="B32" s="310">
        <f t="shared" si="2"/>
        <v>43556</v>
      </c>
      <c r="C32" s="311">
        <f t="shared" si="3"/>
        <v>43562</v>
      </c>
      <c r="D32" s="415" t="str">
        <f t="shared" si="1"/>
        <v>01/04/19
au
07/04/19</v>
      </c>
      <c r="E32" s="1299"/>
      <c r="F32" s="1302"/>
      <c r="G32" s="1299"/>
      <c r="H32" s="1305"/>
      <c r="I32" s="1305"/>
      <c r="J32" s="416"/>
      <c r="K32" s="416"/>
      <c r="L32" s="482" t="s">
        <v>891</v>
      </c>
      <c r="M32" s="482"/>
      <c r="N32" s="482"/>
      <c r="O32" s="416"/>
      <c r="P32" s="482"/>
      <c r="Q32" s="416"/>
      <c r="R32" s="417"/>
      <c r="S32" s="417"/>
      <c r="T32" s="559"/>
    </row>
    <row r="33" spans="1:20" ht="21" x14ac:dyDescent="0.35">
      <c r="A33" s="419">
        <v>25</v>
      </c>
      <c r="B33" s="420">
        <f t="shared" si="2"/>
        <v>43563</v>
      </c>
      <c r="C33" s="420">
        <f t="shared" si="3"/>
        <v>43569</v>
      </c>
      <c r="D33" s="338" t="str">
        <f>CONCATENATE(TEXT(B33,"JJ/MM/AA")," au ",TEXT(C33,"JJ/MM/AA"))</f>
        <v>08/04/19 au 14/04/19</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43570</v>
      </c>
      <c r="C34" s="420">
        <f t="shared" si="3"/>
        <v>43576</v>
      </c>
      <c r="D34" s="421" t="str">
        <f>CONCATENATE(TEXT(B34,"JJ/MM/AA")," au ",TEXT(C34,"JJ/MM/AA"))</f>
        <v>15/04/19 au 21/04/19</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43577</v>
      </c>
      <c r="C35" s="310">
        <f t="shared" si="3"/>
        <v>43583</v>
      </c>
      <c r="D35" s="422" t="str">
        <f t="shared" si="1"/>
        <v>22/04/19
au
28/04/19</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43584</v>
      </c>
      <c r="C36" s="310">
        <f t="shared" si="3"/>
        <v>43590</v>
      </c>
      <c r="D36" s="422" t="str">
        <f t="shared" si="1"/>
        <v>29/04/19
au
05/05/19</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43591</v>
      </c>
      <c r="C37" s="310">
        <f t="shared" si="3"/>
        <v>43597</v>
      </c>
      <c r="D37" s="422" t="str">
        <f t="shared" si="1"/>
        <v>06/05/19
au
12/05/19</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43598</v>
      </c>
      <c r="C38" s="310">
        <f t="shared" si="3"/>
        <v>43604</v>
      </c>
      <c r="D38" s="422" t="str">
        <f t="shared" si="1"/>
        <v>13/05/19
au
19/05/19</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43605</v>
      </c>
      <c r="C39" s="310">
        <f t="shared" si="3"/>
        <v>43611</v>
      </c>
      <c r="D39" s="422" t="str">
        <f t="shared" si="1"/>
        <v>20/05/19
au
26/05/19</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43612</v>
      </c>
      <c r="C40" s="310">
        <f t="shared" si="3"/>
        <v>43618</v>
      </c>
      <c r="D40" s="422" t="str">
        <f t="shared" si="1"/>
        <v>27/05/19
au
02/06/19</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43619</v>
      </c>
      <c r="C41" s="310">
        <f t="shared" si="3"/>
        <v>43625</v>
      </c>
      <c r="D41" s="422" t="str">
        <f t="shared" si="1"/>
        <v>03/06/19
au
09/06/19</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43626</v>
      </c>
      <c r="C42" s="310">
        <f t="shared" si="3"/>
        <v>43632</v>
      </c>
      <c r="D42" s="422" t="str">
        <f t="shared" si="1"/>
        <v>10/06/19
au
16/06/19</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43633</v>
      </c>
      <c r="C43" s="310">
        <f t="shared" si="3"/>
        <v>43639</v>
      </c>
      <c r="D43" s="422" t="str">
        <f t="shared" si="1"/>
        <v>17/06/19
au
23/06/19</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43640</v>
      </c>
      <c r="C44" s="310">
        <f t="shared" si="3"/>
        <v>43646</v>
      </c>
      <c r="D44" s="422" t="str">
        <f t="shared" si="1"/>
        <v>24/06/19
au
30/06/19</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43647</v>
      </c>
      <c r="C45" s="427">
        <f t="shared" si="3"/>
        <v>43653</v>
      </c>
      <c r="D45" s="428" t="str">
        <f t="shared" si="1"/>
        <v>01/07/19
au
07/07/19</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3" width="20.7265625" style="308" customWidth="1"/>
    <col min="14" max="14" width="17.453125" style="308" customWidth="1"/>
    <col min="15" max="15" width="10.7265625" style="308" customWidth="1"/>
    <col min="16" max="18" width="20.7265625" style="308" customWidth="1"/>
    <col min="19" max="16384" width="11.453125" style="308"/>
  </cols>
  <sheetData>
    <row r="1" spans="1:18" s="299" customFormat="1" ht="13.5" thickBot="1" x14ac:dyDescent="0.4">
      <c r="A1" s="292" t="s">
        <v>609</v>
      </c>
      <c r="B1" s="293"/>
      <c r="C1" s="293"/>
      <c r="D1" s="294" t="s">
        <v>605</v>
      </c>
      <c r="E1" s="294" t="s">
        <v>601</v>
      </c>
      <c r="F1" s="294"/>
      <c r="G1" s="295" t="s">
        <v>627</v>
      </c>
      <c r="H1" s="296" t="s">
        <v>2</v>
      </c>
      <c r="I1" s="295" t="s">
        <v>619</v>
      </c>
      <c r="J1" s="294" t="s">
        <v>602</v>
      </c>
      <c r="K1" s="294" t="s">
        <v>644</v>
      </c>
      <c r="L1" s="294" t="s">
        <v>603</v>
      </c>
      <c r="M1" s="294" t="s">
        <v>604</v>
      </c>
      <c r="N1" s="294" t="s">
        <v>606</v>
      </c>
      <c r="O1" s="294" t="s">
        <v>608</v>
      </c>
      <c r="P1" s="297" t="s">
        <v>620</v>
      </c>
      <c r="Q1" s="441" t="s">
        <v>831</v>
      </c>
      <c r="R1" s="298" t="s">
        <v>607</v>
      </c>
    </row>
    <row r="2" spans="1:18" ht="46.5" customHeight="1" x14ac:dyDescent="0.35">
      <c r="A2" s="300">
        <f>0</f>
        <v>0</v>
      </c>
      <c r="B2" s="301">
        <v>42982</v>
      </c>
      <c r="C2" s="302">
        <f>B2+6</f>
        <v>42988</v>
      </c>
      <c r="D2" s="303" t="str">
        <f>CONCATENATE(TEXT(B2,"JJ/MM/AA"),CHAR(10),"au",CHAR(10),TEXT(C2,"JJ/MM/AA"))</f>
        <v>04/09/17
au
10/09/17</v>
      </c>
      <c r="E2" s="1341" t="str">
        <f>Tri_Semestre!A1</f>
        <v>Cycle 1 : Modéliser le comportement linéaire et non linéaire des systèmes.</v>
      </c>
      <c r="F2" s="861" t="s">
        <v>668</v>
      </c>
      <c r="G2" s="887" t="s">
        <v>643</v>
      </c>
      <c r="H2" s="1238" t="str">
        <f>Tri_Semestre!B7</f>
        <v>Mod2.C1, Mod2.C8, Mod3.C1</v>
      </c>
      <c r="I2" s="1238" t="str">
        <f>Tri_Semestre!D7</f>
        <v>Mod2.C1.SF4, Mod2.C1.SF5, Mod2.C1.SF6, Mod2.C8.SF1, Mod3.C1.SF1</v>
      </c>
      <c r="J2" s="1339" t="s">
        <v>646</v>
      </c>
      <c r="K2" s="1347" t="s">
        <v>703</v>
      </c>
      <c r="L2" s="304" t="s">
        <v>802</v>
      </c>
      <c r="M2" s="304" t="s">
        <v>800</v>
      </c>
      <c r="N2" s="305" t="s">
        <v>657</v>
      </c>
      <c r="O2" s="304"/>
      <c r="P2" s="306" t="s">
        <v>806</v>
      </c>
      <c r="Q2" s="306"/>
      <c r="R2" s="307" t="s">
        <v>801</v>
      </c>
    </row>
    <row r="3" spans="1:18" ht="65" x14ac:dyDescent="0.35">
      <c r="A3" s="309">
        <f t="shared" ref="A3:A8" si="0">A2+1</f>
        <v>1</v>
      </c>
      <c r="B3" s="310">
        <f>B2+7</f>
        <v>42989</v>
      </c>
      <c r="C3" s="311">
        <f>B3+6</f>
        <v>42995</v>
      </c>
      <c r="D3" s="312" t="str">
        <f t="shared" ref="D3:D45" si="1">CONCATENATE(TEXT(B3,"JJ/MM/AA"),CHAR(10),"au",CHAR(10),TEXT(C3,"JJ/MM/AA"))</f>
        <v>11/09/17
au
17/09/17</v>
      </c>
      <c r="E3" s="1326"/>
      <c r="F3" s="862"/>
      <c r="G3" s="888"/>
      <c r="H3" s="1239"/>
      <c r="I3" s="1239"/>
      <c r="J3" s="1340"/>
      <c r="K3" s="1348"/>
      <c r="L3" s="313" t="s">
        <v>803</v>
      </c>
      <c r="M3" s="314" t="s">
        <v>812</v>
      </c>
      <c r="N3" s="313"/>
      <c r="O3" s="313"/>
      <c r="P3" s="315"/>
      <c r="Q3" s="315"/>
      <c r="R3" s="316" t="s">
        <v>669</v>
      </c>
    </row>
    <row r="4" spans="1:18" ht="48" customHeight="1" thickBot="1" x14ac:dyDescent="0.4">
      <c r="A4" s="309">
        <f t="shared" si="0"/>
        <v>2</v>
      </c>
      <c r="B4" s="310">
        <f t="shared" ref="B4:B45" si="2">B3+7</f>
        <v>42996</v>
      </c>
      <c r="C4" s="311">
        <f t="shared" ref="C4:C45" si="3">B4+6</f>
        <v>43002</v>
      </c>
      <c r="D4" s="317" t="str">
        <f t="shared" si="1"/>
        <v>18/09/17
au
24/09/17</v>
      </c>
      <c r="E4" s="1342"/>
      <c r="F4" s="863"/>
      <c r="G4" s="889"/>
      <c r="H4" s="1240"/>
      <c r="I4" s="1240"/>
      <c r="J4" s="318" t="s">
        <v>645</v>
      </c>
      <c r="K4" s="1349"/>
      <c r="L4" s="318" t="s">
        <v>621</v>
      </c>
      <c r="M4" s="318" t="s">
        <v>671</v>
      </c>
      <c r="N4" s="318" t="s">
        <v>804</v>
      </c>
      <c r="O4" s="318" t="s">
        <v>809</v>
      </c>
      <c r="P4" s="319"/>
      <c r="Q4" s="319"/>
      <c r="R4" s="320" t="s">
        <v>670</v>
      </c>
    </row>
    <row r="5" spans="1:18" ht="104" x14ac:dyDescent="0.35">
      <c r="A5" s="309">
        <f t="shared" si="0"/>
        <v>3</v>
      </c>
      <c r="B5" s="310">
        <f t="shared" si="2"/>
        <v>43003</v>
      </c>
      <c r="C5" s="311">
        <f t="shared" si="3"/>
        <v>43009</v>
      </c>
      <c r="D5" s="321" t="str">
        <f t="shared" si="1"/>
        <v>25/09/17
au
01/10/17</v>
      </c>
      <c r="E5" s="1343" t="str">
        <f>Tri_Semestre!A8</f>
        <v xml:space="preserve">Cycle 2 : Prévoir les performances des systèmes asservis. </v>
      </c>
      <c r="F5" s="1002" t="s">
        <v>659</v>
      </c>
      <c r="G5" s="999" t="s">
        <v>628</v>
      </c>
      <c r="H5" s="1328" t="str">
        <f>Tri_Semestre!B16</f>
        <v>Mod3.C2, Res2.C4, Res2.C5, Res2.C6, Res2.C7, Res2.C10, Res2.C11</v>
      </c>
      <c r="I5" s="1328" t="str">
        <f>Tri_Semestre!D16</f>
        <v>Mod3.C2.SF1, , Res2.C5.SF1, Res2.C6.SF1, Res2.C7.SF1, Res2.C10.SF1, Res2.C11.SF1</v>
      </c>
      <c r="J5" s="322" t="s">
        <v>647</v>
      </c>
      <c r="K5" s="1346" t="s">
        <v>716</v>
      </c>
      <c r="L5" s="322" t="s">
        <v>811</v>
      </c>
      <c r="M5" s="323" t="s">
        <v>829</v>
      </c>
      <c r="N5" s="444" t="s">
        <v>834</v>
      </c>
      <c r="O5" s="322" t="s">
        <v>810</v>
      </c>
      <c r="P5" s="324"/>
      <c r="Q5" s="324"/>
      <c r="R5" s="325" t="s">
        <v>808</v>
      </c>
    </row>
    <row r="6" spans="1:18" ht="55.5" x14ac:dyDescent="0.35">
      <c r="A6" s="309">
        <f t="shared" si="0"/>
        <v>4</v>
      </c>
      <c r="B6" s="310">
        <f t="shared" si="2"/>
        <v>43010</v>
      </c>
      <c r="C6" s="311">
        <f t="shared" si="3"/>
        <v>43016</v>
      </c>
      <c r="D6" s="326" t="str">
        <f t="shared" si="1"/>
        <v>02/10/17
au
08/10/17</v>
      </c>
      <c r="E6" s="1244"/>
      <c r="F6" s="1003"/>
      <c r="G6" s="1000"/>
      <c r="H6" s="1247"/>
      <c r="I6" s="1247"/>
      <c r="J6" s="327" t="s">
        <v>648</v>
      </c>
      <c r="K6" s="1234"/>
      <c r="L6" s="327" t="s">
        <v>622</v>
      </c>
      <c r="M6" s="327"/>
      <c r="N6" s="327"/>
      <c r="O6" s="327" t="s">
        <v>826</v>
      </c>
      <c r="P6" s="328"/>
      <c r="Q6" s="443" t="s">
        <v>833</v>
      </c>
      <c r="R6" s="329" t="s">
        <v>799</v>
      </c>
    </row>
    <row r="7" spans="1:18" ht="39.5" thickBot="1" x14ac:dyDescent="0.4">
      <c r="A7" s="309">
        <f t="shared" si="0"/>
        <v>5</v>
      </c>
      <c r="B7" s="310">
        <f t="shared" si="2"/>
        <v>43017</v>
      </c>
      <c r="C7" s="311">
        <f t="shared" si="3"/>
        <v>43023</v>
      </c>
      <c r="D7" s="330" t="str">
        <f t="shared" si="1"/>
        <v>09/10/17
au
15/10/17</v>
      </c>
      <c r="E7" s="1245"/>
      <c r="F7" s="1004"/>
      <c r="G7" s="1001"/>
      <c r="H7" s="1248"/>
      <c r="I7" s="1248"/>
      <c r="J7" s="331" t="s">
        <v>823</v>
      </c>
      <c r="K7" s="331"/>
      <c r="L7" s="331" t="s">
        <v>715</v>
      </c>
      <c r="M7" s="331"/>
      <c r="N7" s="331" t="s">
        <v>825</v>
      </c>
      <c r="O7" s="331" t="s">
        <v>828</v>
      </c>
      <c r="P7" s="332"/>
      <c r="Q7" s="440"/>
      <c r="R7" s="329" t="s">
        <v>807</v>
      </c>
    </row>
    <row r="8" spans="1:18" ht="78.5" thickBot="1" x14ac:dyDescent="0.4">
      <c r="A8" s="309">
        <f t="shared" si="0"/>
        <v>6</v>
      </c>
      <c r="B8" s="310">
        <f t="shared" si="2"/>
        <v>43024</v>
      </c>
      <c r="C8" s="311">
        <f t="shared" si="3"/>
        <v>43030</v>
      </c>
      <c r="D8" s="333" t="str">
        <f t="shared" si="1"/>
        <v>16/10/17
au
22/10/17</v>
      </c>
      <c r="E8" s="334" t="str">
        <f>Tri_Semestre!A17</f>
        <v xml:space="preserve">Cycle 3 : Concevoir la partie commande des systèmes asservis afin de valider leurs performances. </v>
      </c>
      <c r="F8" s="1251" t="s">
        <v>661</v>
      </c>
      <c r="G8" s="334" t="s">
        <v>629</v>
      </c>
      <c r="H8" s="335" t="str">
        <f>Tri_Semestre!B20</f>
        <v>Res1.C4, Con.C2</v>
      </c>
      <c r="I8" s="335" t="str">
        <f>Tri_Semestre!D20</f>
        <v>Res1.C4.SF1, Con.C2.SF1</v>
      </c>
      <c r="J8" s="334" t="s">
        <v>822</v>
      </c>
      <c r="K8" s="334"/>
      <c r="L8" s="334" t="s">
        <v>822</v>
      </c>
      <c r="M8" s="334"/>
      <c r="N8" s="334" t="s">
        <v>824</v>
      </c>
      <c r="O8" s="334" t="s">
        <v>827</v>
      </c>
      <c r="P8" s="336"/>
      <c r="Q8" s="336"/>
      <c r="R8" s="337" t="s">
        <v>808</v>
      </c>
    </row>
    <row r="9" spans="1:18" ht="19.5" customHeight="1" x14ac:dyDescent="0.35">
      <c r="A9" s="309"/>
      <c r="B9" s="310">
        <f t="shared" si="2"/>
        <v>43031</v>
      </c>
      <c r="C9" s="310">
        <f t="shared" si="3"/>
        <v>43037</v>
      </c>
      <c r="D9" s="338" t="str">
        <f>CONCATENATE(TEXT(B9,"JJ/MM/AA")," au ",TEXT(C9,"JJ/MM/AA"))</f>
        <v>23/10/17 au 29/10/17</v>
      </c>
      <c r="E9" s="1254" t="s">
        <v>610</v>
      </c>
      <c r="F9" s="1252"/>
      <c r="G9" s="1256" t="s">
        <v>610</v>
      </c>
      <c r="H9" s="1257"/>
      <c r="I9" s="1257"/>
      <c r="J9" s="1257"/>
      <c r="K9" s="1257"/>
      <c r="L9" s="1257"/>
      <c r="M9" s="1257"/>
      <c r="N9" s="1257"/>
      <c r="O9" s="1257"/>
      <c r="P9" s="1257"/>
      <c r="Q9" s="1257"/>
      <c r="R9" s="1258"/>
    </row>
    <row r="10" spans="1:18" ht="19.5" customHeight="1" thickBot="1" x14ac:dyDescent="0.4">
      <c r="A10" s="309"/>
      <c r="B10" s="310">
        <f t="shared" si="2"/>
        <v>43038</v>
      </c>
      <c r="C10" s="310">
        <f t="shared" si="3"/>
        <v>43044</v>
      </c>
      <c r="D10" s="339" t="str">
        <f>CONCATENATE(TEXT(B10,"JJ/MM/AA")," au ",TEXT(C10,"JJ/MM/AA"))</f>
        <v>30/10/17 au 05/11/17</v>
      </c>
      <c r="E10" s="1255"/>
      <c r="F10" s="1252"/>
      <c r="G10" s="1259"/>
      <c r="H10" s="1260"/>
      <c r="I10" s="1260"/>
      <c r="J10" s="1260"/>
      <c r="K10" s="1260"/>
      <c r="L10" s="1260"/>
      <c r="M10" s="1260"/>
      <c r="N10" s="1260"/>
      <c r="O10" s="1260"/>
      <c r="P10" s="1260"/>
      <c r="Q10" s="1260"/>
      <c r="R10" s="1261"/>
    </row>
    <row r="11" spans="1:18" ht="38.25" customHeight="1" x14ac:dyDescent="0.35">
      <c r="A11" s="309">
        <f>A8+1</f>
        <v>7</v>
      </c>
      <c r="B11" s="310">
        <f t="shared" si="2"/>
        <v>43045</v>
      </c>
      <c r="C11" s="311">
        <f t="shared" si="3"/>
        <v>43051</v>
      </c>
      <c r="D11" s="340" t="str">
        <f t="shared" si="1"/>
        <v>06/11/17
au
12/11/17</v>
      </c>
      <c r="E11" s="1262" t="str">
        <f>Tri_Semestre!A17</f>
        <v xml:space="preserve">Cycle 3 : Concevoir la partie commande des systèmes asservis afin de valider leurs performances. </v>
      </c>
      <c r="F11" s="1252"/>
      <c r="G11" s="987" t="s">
        <v>629</v>
      </c>
      <c r="H11" s="1264" t="str">
        <f>Tri_Semestre!B20</f>
        <v>Res1.C4, Con.C2</v>
      </c>
      <c r="I11" s="1264" t="str">
        <f>Tri_Semestre!D20</f>
        <v>Res1.C4.SF1, Con.C2.SF1</v>
      </c>
      <c r="J11" s="987" t="s">
        <v>649</v>
      </c>
      <c r="K11" s="987"/>
      <c r="L11" s="341" t="s">
        <v>623</v>
      </c>
      <c r="M11" s="341"/>
      <c r="N11" s="341"/>
      <c r="O11" s="341"/>
      <c r="P11" s="342"/>
      <c r="Q11" s="442" t="s">
        <v>832</v>
      </c>
      <c r="R11" s="343" t="s">
        <v>817</v>
      </c>
    </row>
    <row r="12" spans="1:18" ht="39.5" thickBot="1" x14ac:dyDescent="0.4">
      <c r="A12" s="309">
        <f t="shared" ref="A12:A17" si="4">A11+1</f>
        <v>8</v>
      </c>
      <c r="B12" s="310">
        <f t="shared" si="2"/>
        <v>43052</v>
      </c>
      <c r="C12" s="311">
        <f t="shared" si="3"/>
        <v>43058</v>
      </c>
      <c r="D12" s="344" t="str">
        <f t="shared" si="1"/>
        <v>13/11/17
au
19/11/17</v>
      </c>
      <c r="E12" s="1263"/>
      <c r="F12" s="1253"/>
      <c r="G12" s="989"/>
      <c r="H12" s="1265"/>
      <c r="I12" s="1265"/>
      <c r="J12" s="989"/>
      <c r="K12" s="989"/>
      <c r="L12" s="345" t="s">
        <v>624</v>
      </c>
      <c r="M12" s="345"/>
      <c r="N12" s="434" t="s">
        <v>835</v>
      </c>
      <c r="O12" s="345"/>
      <c r="P12" s="346"/>
      <c r="Q12" s="346"/>
      <c r="R12" s="347"/>
    </row>
    <row r="13" spans="1:18" ht="58" x14ac:dyDescent="0.35">
      <c r="A13" s="309">
        <f t="shared" si="4"/>
        <v>9</v>
      </c>
      <c r="B13" s="310">
        <f t="shared" si="2"/>
        <v>43059</v>
      </c>
      <c r="C13" s="311">
        <f t="shared" si="3"/>
        <v>43065</v>
      </c>
      <c r="D13" s="348" t="str">
        <f t="shared" si="1"/>
        <v>20/11/17
au
26/11/17</v>
      </c>
      <c r="E13" s="1266" t="str">
        <f>Tri_Semestre!A21</f>
        <v>Cycle 4 : Modéliser le comportement des systèmes mécaniques dans le but d'établir une loi de comportement ou de déterminer des actions mécaniques en utilisant le PFD</v>
      </c>
      <c r="F13" s="1267" t="s">
        <v>663</v>
      </c>
      <c r="G13" s="1270" t="s">
        <v>630</v>
      </c>
      <c r="H13" s="1271" t="str">
        <f>Tri_Semestre!B29</f>
        <v>Mod2.C13, Mod2.C14, Mod2.C15, Mod2.C16, Mod2.C17, Res1.C1, Res1.C2</v>
      </c>
      <c r="I13" s="1271" t="str">
        <f>Tri_Semestre!D29</f>
        <v>, , , , Mod2.C17.SF1, Res1.C1.SF1, Res1.C2.SF1</v>
      </c>
      <c r="J13" s="445" t="s">
        <v>837</v>
      </c>
      <c r="K13" s="341"/>
      <c r="L13" s="439" t="s">
        <v>830</v>
      </c>
      <c r="M13" s="439" t="s">
        <v>841</v>
      </c>
      <c r="N13" s="446" t="s">
        <v>836</v>
      </c>
      <c r="O13" s="349"/>
      <c r="P13" s="350"/>
      <c r="Q13" s="350"/>
      <c r="R13" s="351"/>
    </row>
    <row r="14" spans="1:18" ht="39" x14ac:dyDescent="0.35">
      <c r="A14" s="309">
        <f t="shared" si="4"/>
        <v>10</v>
      </c>
      <c r="B14" s="310">
        <f t="shared" si="2"/>
        <v>43066</v>
      </c>
      <c r="C14" s="311">
        <f t="shared" si="3"/>
        <v>43072</v>
      </c>
      <c r="D14" s="352" t="str">
        <f t="shared" si="1"/>
        <v>27/11/17
au
03/12/17</v>
      </c>
      <c r="E14" s="875"/>
      <c r="F14" s="1268"/>
      <c r="G14" s="1268"/>
      <c r="H14" s="881"/>
      <c r="I14" s="881"/>
      <c r="J14" s="1344" t="s">
        <v>838</v>
      </c>
      <c r="K14" s="1337" t="s">
        <v>839</v>
      </c>
      <c r="L14" s="438" t="s">
        <v>843</v>
      </c>
      <c r="M14" s="438" t="s">
        <v>842</v>
      </c>
      <c r="N14" s="354"/>
      <c r="O14" s="353"/>
      <c r="P14" s="355"/>
      <c r="Q14" s="355"/>
      <c r="R14" s="356"/>
    </row>
    <row r="15" spans="1:18" ht="56" thickBot="1" x14ac:dyDescent="0.4">
      <c r="A15" s="309">
        <f t="shared" si="4"/>
        <v>11</v>
      </c>
      <c r="B15" s="310">
        <f t="shared" si="2"/>
        <v>43073</v>
      </c>
      <c r="C15" s="311">
        <f t="shared" si="3"/>
        <v>43079</v>
      </c>
      <c r="D15" s="357" t="str">
        <f t="shared" si="1"/>
        <v>04/12/17
au
10/12/17</v>
      </c>
      <c r="E15" s="876"/>
      <c r="F15" s="1269"/>
      <c r="G15" s="1269"/>
      <c r="H15" s="882"/>
      <c r="I15" s="882"/>
      <c r="J15" s="1345"/>
      <c r="K15" s="1338"/>
      <c r="L15" s="437" t="s">
        <v>625</v>
      </c>
      <c r="M15" s="437" t="s">
        <v>849</v>
      </c>
      <c r="N15" s="359" t="s">
        <v>848</v>
      </c>
      <c r="O15" s="358"/>
      <c r="P15" s="360"/>
      <c r="Q15" s="360"/>
      <c r="R15" s="361" t="s">
        <v>813</v>
      </c>
    </row>
    <row r="16" spans="1:18" ht="39" x14ac:dyDescent="0.35">
      <c r="A16" s="309">
        <f t="shared" si="4"/>
        <v>12</v>
      </c>
      <c r="B16" s="310">
        <f t="shared" si="2"/>
        <v>43080</v>
      </c>
      <c r="C16" s="311">
        <f t="shared" si="3"/>
        <v>43086</v>
      </c>
      <c r="D16" s="362" t="str">
        <f t="shared" si="1"/>
        <v>11/12/17
au
17/12/17</v>
      </c>
      <c r="E16" s="1274" t="s">
        <v>844</v>
      </c>
      <c r="F16" s="1272" t="s">
        <v>662</v>
      </c>
      <c r="G16" s="1274" t="s">
        <v>664</v>
      </c>
      <c r="H16" s="1275" t="str">
        <f>Tri_Semestre!B47</f>
        <v>Res1.C3, Res2.C22, Res2.C23, Res2.C24, Res2.C25</v>
      </c>
      <c r="I16" s="1277" t="str">
        <f>Tri_Semestre!D47</f>
        <v>Res1.C3.SF1, Res2.C22.SF1, Res2.C22.SF2, , Res2.C25.SF1</v>
      </c>
      <c r="J16" s="1274" t="s">
        <v>845</v>
      </c>
      <c r="K16" s="449" t="s">
        <v>840</v>
      </c>
      <c r="L16" s="448" t="s">
        <v>851</v>
      </c>
      <c r="M16" s="448" t="s">
        <v>852</v>
      </c>
      <c r="N16" s="364"/>
      <c r="O16" s="363"/>
      <c r="P16" s="365"/>
      <c r="Q16" s="365"/>
      <c r="R16" s="366"/>
    </row>
    <row r="17" spans="1:18" ht="39.5" thickBot="1" x14ac:dyDescent="0.4">
      <c r="A17" s="309">
        <f t="shared" si="4"/>
        <v>13</v>
      </c>
      <c r="B17" s="310">
        <f t="shared" si="2"/>
        <v>43087</v>
      </c>
      <c r="C17" s="311">
        <f t="shared" si="3"/>
        <v>43093</v>
      </c>
      <c r="D17" s="367" t="str">
        <f t="shared" si="1"/>
        <v>18/12/17
au
24/12/17</v>
      </c>
      <c r="E17" s="873"/>
      <c r="F17" s="1273"/>
      <c r="G17" s="873"/>
      <c r="H17" s="1276"/>
      <c r="I17" s="1278"/>
      <c r="J17" s="1350"/>
      <c r="K17" s="447" t="s">
        <v>858</v>
      </c>
      <c r="L17" s="447" t="s">
        <v>846</v>
      </c>
      <c r="M17" s="447" t="s">
        <v>850</v>
      </c>
      <c r="N17" s="369" t="s">
        <v>847</v>
      </c>
      <c r="O17" s="368"/>
      <c r="P17" s="370"/>
      <c r="Q17" s="370"/>
      <c r="R17" s="450" t="s">
        <v>853</v>
      </c>
    </row>
    <row r="18" spans="1:18" ht="21" x14ac:dyDescent="0.35">
      <c r="A18" s="309"/>
      <c r="B18" s="310">
        <f t="shared" si="2"/>
        <v>43094</v>
      </c>
      <c r="C18" s="310">
        <f t="shared" si="3"/>
        <v>43100</v>
      </c>
      <c r="D18" s="338" t="str">
        <f>CONCATENATE(TEXT(B18,"JJ/MM/AA")," au ",TEXT(C18,"JJ/MM/AA"))</f>
        <v>25/12/17 au 31/12/17</v>
      </c>
      <c r="E18" s="1279" t="s">
        <v>611</v>
      </c>
      <c r="F18" s="1279"/>
      <c r="G18" s="1279"/>
      <c r="H18" s="1279"/>
      <c r="I18" s="1279"/>
      <c r="J18" s="1279"/>
      <c r="K18" s="1279"/>
      <c r="L18" s="1279"/>
      <c r="M18" s="1279"/>
      <c r="N18" s="1279"/>
      <c r="O18" s="1279"/>
      <c r="P18" s="1280"/>
      <c r="Q18" s="1280"/>
      <c r="R18" s="1281"/>
    </row>
    <row r="19" spans="1:18" ht="21.5" thickBot="1" x14ac:dyDescent="0.4">
      <c r="A19" s="309"/>
      <c r="B19" s="310">
        <f t="shared" si="2"/>
        <v>43101</v>
      </c>
      <c r="C19" s="310">
        <f t="shared" si="3"/>
        <v>43107</v>
      </c>
      <c r="D19" s="339" t="str">
        <f>CONCATENATE(TEXT(B19,"JJ/MM/AA")," au ",TEXT(C19,"JJ/MM/AA"))</f>
        <v>01/01/18 au 07/01/18</v>
      </c>
      <c r="E19" s="1282"/>
      <c r="F19" s="1282"/>
      <c r="G19" s="1282"/>
      <c r="H19" s="1282"/>
      <c r="I19" s="1282"/>
      <c r="J19" s="1282"/>
      <c r="K19" s="1282"/>
      <c r="L19" s="1282"/>
      <c r="M19" s="1282"/>
      <c r="N19" s="1282"/>
      <c r="O19" s="1282"/>
      <c r="P19" s="1283"/>
      <c r="Q19" s="1283"/>
      <c r="R19" s="1284"/>
    </row>
    <row r="20" spans="1:18" ht="38.25" customHeight="1" x14ac:dyDescent="0.35">
      <c r="A20" s="309">
        <f>A17+1</f>
        <v>14</v>
      </c>
      <c r="B20" s="310">
        <f t="shared" si="2"/>
        <v>43108</v>
      </c>
      <c r="C20" s="311">
        <f t="shared" si="3"/>
        <v>43114</v>
      </c>
      <c r="D20" s="371" t="str">
        <f t="shared" si="1"/>
        <v>08/01/18
au
14/01/18</v>
      </c>
      <c r="E20" s="1285" t="str">
        <f>Tri_Semestre!A31</f>
        <v>Cycle 5 : Modéliser le comportement des systèmes mécaniques dans le but d'établir une loi de comportement en utilisant les méthodes énergétiques.</v>
      </c>
      <c r="F20" s="1287" t="s">
        <v>854</v>
      </c>
      <c r="G20" s="1289" t="s">
        <v>631</v>
      </c>
      <c r="H20" s="1291" t="str">
        <f>Tri_Semestre!B40</f>
        <v xml:space="preserve">Mod2.C18, Res1.C1, Res1.C3, Mod1.C4, Mod1.C5, Mod1.C6, , </v>
      </c>
      <c r="I20" s="1291" t="str">
        <f>Tri_Semestre!D40</f>
        <v>Mod2.C18.SF1, Res1.C1.SF1, Res1.C3.SF1, Mod1.C4.SF1, Mod1.C5.SF1, Mod1.C6.SF1, Mod1.C5.SF2, Mod1.C5.SF3</v>
      </c>
      <c r="J20" s="452" t="s">
        <v>856</v>
      </c>
      <c r="K20" s="476" t="s">
        <v>879</v>
      </c>
      <c r="L20" s="452" t="s">
        <v>857</v>
      </c>
      <c r="M20" s="476" t="s">
        <v>857</v>
      </c>
      <c r="N20" s="372"/>
      <c r="O20" s="372"/>
      <c r="P20" s="373"/>
      <c r="Q20" s="373"/>
      <c r="R20" s="374" t="s">
        <v>798</v>
      </c>
    </row>
    <row r="21" spans="1:18" ht="39" x14ac:dyDescent="0.35">
      <c r="A21" s="309">
        <f>A20+1</f>
        <v>15</v>
      </c>
      <c r="B21" s="310">
        <f t="shared" si="2"/>
        <v>43115</v>
      </c>
      <c r="C21" s="311">
        <f t="shared" si="3"/>
        <v>43121</v>
      </c>
      <c r="D21" s="375" t="str">
        <f t="shared" si="1"/>
        <v>15/01/18
au
21/01/18</v>
      </c>
      <c r="E21" s="1334"/>
      <c r="F21" s="1352"/>
      <c r="G21" s="1354"/>
      <c r="H21" s="1351"/>
      <c r="I21" s="1351"/>
      <c r="J21" s="451" t="s">
        <v>855</v>
      </c>
      <c r="K21" s="376"/>
      <c r="L21" s="376"/>
      <c r="M21" s="451"/>
      <c r="N21" s="377" t="s">
        <v>717</v>
      </c>
      <c r="O21" s="376"/>
      <c r="P21" s="378"/>
      <c r="Q21" s="378"/>
      <c r="R21" s="379"/>
    </row>
    <row r="22" spans="1:18" ht="52.5" thickBot="1" x14ac:dyDescent="0.4">
      <c r="A22" s="309">
        <f>A21+1</f>
        <v>16</v>
      </c>
      <c r="B22" s="310">
        <f t="shared" si="2"/>
        <v>43122</v>
      </c>
      <c r="C22" s="311">
        <f t="shared" si="3"/>
        <v>43128</v>
      </c>
      <c r="D22" s="380" t="str">
        <f t="shared" si="1"/>
        <v>22/01/18
au
28/01/18</v>
      </c>
      <c r="E22" s="1286"/>
      <c r="F22" s="1353"/>
      <c r="G22" s="1290"/>
      <c r="H22" s="1292"/>
      <c r="I22" s="1292"/>
      <c r="J22" s="453" t="s">
        <v>880</v>
      </c>
      <c r="K22" s="381"/>
      <c r="L22" s="381"/>
      <c r="M22" s="381"/>
      <c r="N22" s="382" t="s">
        <v>718</v>
      </c>
      <c r="O22" s="381"/>
      <c r="P22" s="383"/>
      <c r="Q22" s="383"/>
      <c r="R22" s="384"/>
    </row>
    <row r="23" spans="1:18" ht="39" x14ac:dyDescent="0.35">
      <c r="A23" s="309">
        <f>A22+1</f>
        <v>17</v>
      </c>
      <c r="B23" s="310">
        <f t="shared" si="2"/>
        <v>43129</v>
      </c>
      <c r="C23" s="311">
        <f t="shared" si="3"/>
        <v>43135</v>
      </c>
      <c r="D23" s="385" t="str">
        <f t="shared" si="1"/>
        <v>29/01/18
au
04/02/18</v>
      </c>
      <c r="E23" s="975" t="str">
        <f>Tri_Semestre!A48</f>
        <v>Cycle 7 : Modélisation des chaînes de solide dans le but de déterminer les contraintes géométriques dans un mécanisme.</v>
      </c>
      <c r="F23" s="977" t="s">
        <v>665</v>
      </c>
      <c r="G23" s="975" t="s">
        <v>632</v>
      </c>
      <c r="H23" s="973" t="str">
        <f>Tri_Semestre!B53</f>
        <v xml:space="preserve">Mod2.C34, Mod2.C35, Mod2.C36, </v>
      </c>
      <c r="I23" s="973" t="str">
        <f>Tri_Semestre!D53</f>
        <v>Mod2.C34.SF1, , , Res2.C15.SF3</v>
      </c>
      <c r="J23" s="1355" t="s">
        <v>881</v>
      </c>
      <c r="K23" s="1356"/>
      <c r="L23" s="386" t="s">
        <v>626</v>
      </c>
      <c r="M23" s="386"/>
      <c r="N23" s="386"/>
      <c r="O23" s="386"/>
      <c r="P23" s="387"/>
      <c r="Q23" s="387"/>
      <c r="R23" s="388" t="s">
        <v>814</v>
      </c>
    </row>
    <row r="24" spans="1:18" ht="63.5" thickBot="1" x14ac:dyDescent="0.4">
      <c r="A24" s="309">
        <f>A23+1</f>
        <v>18</v>
      </c>
      <c r="B24" s="310">
        <f t="shared" si="2"/>
        <v>43136</v>
      </c>
      <c r="C24" s="311">
        <f t="shared" si="3"/>
        <v>43142</v>
      </c>
      <c r="D24" s="389" t="str">
        <f t="shared" si="1"/>
        <v>05/02/18
au
11/02/18</v>
      </c>
      <c r="E24" s="976"/>
      <c r="F24" s="978"/>
      <c r="G24" s="976"/>
      <c r="H24" s="974"/>
      <c r="I24" s="974"/>
      <c r="J24" s="1357"/>
      <c r="K24" s="1358"/>
      <c r="L24" s="390" t="s">
        <v>626</v>
      </c>
      <c r="M24" s="390"/>
      <c r="N24" s="391" t="s">
        <v>719</v>
      </c>
      <c r="O24" s="390"/>
      <c r="P24" s="392"/>
      <c r="Q24" s="392"/>
      <c r="R24" s="393" t="s">
        <v>815</v>
      </c>
    </row>
    <row r="25" spans="1:18" ht="22.5" customHeight="1" x14ac:dyDescent="0.35">
      <c r="A25" s="309"/>
      <c r="B25" s="310">
        <f t="shared" si="2"/>
        <v>43143</v>
      </c>
      <c r="C25" s="310">
        <f t="shared" si="3"/>
        <v>43149</v>
      </c>
      <c r="D25" s="338" t="str">
        <f>CONCATENATE(TEXT(B25,"JJ/MM/AA")," au ",TEXT(C25,"JJ/MM/AA"))</f>
        <v>12/02/18 au 18/02/18</v>
      </c>
      <c r="E25" s="1279" t="s">
        <v>612</v>
      </c>
      <c r="F25" s="1279"/>
      <c r="G25" s="1279"/>
      <c r="H25" s="1279"/>
      <c r="I25" s="1279"/>
      <c r="J25" s="1279"/>
      <c r="K25" s="1279"/>
      <c r="L25" s="1279"/>
      <c r="M25" s="1279"/>
      <c r="N25" s="1279"/>
      <c r="O25" s="1279"/>
      <c r="P25" s="1280"/>
      <c r="Q25" s="1280"/>
      <c r="R25" s="1281"/>
    </row>
    <row r="26" spans="1:18" ht="22.5" customHeight="1" thickBot="1" x14ac:dyDescent="0.4">
      <c r="A26" s="309"/>
      <c r="B26" s="310">
        <f t="shared" si="2"/>
        <v>43150</v>
      </c>
      <c r="C26" s="310">
        <f t="shared" si="3"/>
        <v>43156</v>
      </c>
      <c r="D26" s="339" t="str">
        <f>CONCATENATE(TEXT(B26,"JJ/MM/AA")," au ",TEXT(C26,"JJ/MM/AA"))</f>
        <v>19/02/18 au 25/02/18</v>
      </c>
      <c r="E26" s="1282"/>
      <c r="F26" s="1282"/>
      <c r="G26" s="1282"/>
      <c r="H26" s="1282"/>
      <c r="I26" s="1282"/>
      <c r="J26" s="1282"/>
      <c r="K26" s="1282"/>
      <c r="L26" s="1282"/>
      <c r="M26" s="1282"/>
      <c r="N26" s="1282"/>
      <c r="O26" s="1282"/>
      <c r="P26" s="1283"/>
      <c r="Q26" s="1283"/>
      <c r="R26" s="1284"/>
    </row>
    <row r="27" spans="1:18" ht="39" x14ac:dyDescent="0.35">
      <c r="A27" s="309">
        <f>A24+1</f>
        <v>19</v>
      </c>
      <c r="B27" s="310">
        <f t="shared" si="2"/>
        <v>43157</v>
      </c>
      <c r="C27" s="311">
        <f t="shared" si="3"/>
        <v>43163</v>
      </c>
      <c r="D27" s="394" t="str">
        <f t="shared" si="1"/>
        <v>26/02/18
au
04/03/18</v>
      </c>
      <c r="E27" s="864" t="str">
        <f>Tri_Semestre!A54</f>
        <v>Cycle 8 : Analyse de la chaine d'information d'un système.</v>
      </c>
      <c r="F27" s="1359" t="s">
        <v>666</v>
      </c>
      <c r="G27" s="864" t="s">
        <v>633</v>
      </c>
      <c r="H27" s="870" t="str">
        <f>Tri_Semestre!B63</f>
        <v>Exp2.C3, Exp2.C4, Exp2.C5, Exp2.C6, Exp3.C7, Exp3.C8, Exp3.C2, Exp3.C3</v>
      </c>
      <c r="I27" s="870" t="str">
        <f>Tri_Semestre!D63</f>
        <v>Exp2.C3.SF1, , , Exp2.C6.SF1, Exp3.C7.SF1, Exp3.C7.SF2, Exp3.C2.SF1, Exp3.C3.SF1</v>
      </c>
      <c r="J27" s="478" t="s">
        <v>883</v>
      </c>
      <c r="K27" s="395"/>
      <c r="L27" s="478" t="s">
        <v>892</v>
      </c>
      <c r="M27" s="478" t="s">
        <v>892</v>
      </c>
      <c r="N27" s="395"/>
      <c r="O27" s="478" t="s">
        <v>894</v>
      </c>
      <c r="P27" s="396"/>
      <c r="Q27" s="396"/>
      <c r="R27" s="397"/>
    </row>
    <row r="28" spans="1:18" ht="42" x14ac:dyDescent="0.35">
      <c r="A28" s="309">
        <f>A27+1</f>
        <v>20</v>
      </c>
      <c r="B28" s="310">
        <f t="shared" si="2"/>
        <v>43164</v>
      </c>
      <c r="C28" s="311">
        <f t="shared" si="3"/>
        <v>43170</v>
      </c>
      <c r="D28" s="398" t="str">
        <f t="shared" si="1"/>
        <v>05/03/18
au
11/03/18</v>
      </c>
      <c r="E28" s="1335"/>
      <c r="F28" s="1360"/>
      <c r="G28" s="1335"/>
      <c r="H28" s="1336"/>
      <c r="I28" s="1336"/>
      <c r="J28" s="481" t="s">
        <v>883</v>
      </c>
      <c r="K28" s="399"/>
      <c r="L28" s="481" t="s">
        <v>893</v>
      </c>
      <c r="M28" s="481" t="s">
        <v>884</v>
      </c>
      <c r="N28" s="400" t="s">
        <v>720</v>
      </c>
      <c r="O28" s="481" t="s">
        <v>894</v>
      </c>
      <c r="P28" s="401"/>
      <c r="Q28" s="401"/>
      <c r="R28" s="402"/>
    </row>
    <row r="29" spans="1:18" ht="63.5" thickBot="1" x14ac:dyDescent="0.4">
      <c r="A29" s="309">
        <f>A28+1</f>
        <v>21</v>
      </c>
      <c r="B29" s="310">
        <f t="shared" si="2"/>
        <v>43171</v>
      </c>
      <c r="C29" s="311">
        <f t="shared" si="3"/>
        <v>43177</v>
      </c>
      <c r="D29" s="403" t="str">
        <f t="shared" si="1"/>
        <v>12/03/18
au
18/03/18</v>
      </c>
      <c r="E29" s="865"/>
      <c r="F29" s="1361"/>
      <c r="G29" s="865"/>
      <c r="H29" s="871"/>
      <c r="I29" s="871"/>
      <c r="J29" s="479" t="s">
        <v>888</v>
      </c>
      <c r="K29" s="404"/>
      <c r="L29" s="479" t="s">
        <v>885</v>
      </c>
      <c r="M29" s="479" t="s">
        <v>886</v>
      </c>
      <c r="N29" s="404"/>
      <c r="O29" s="479" t="s">
        <v>894</v>
      </c>
      <c r="P29" s="405"/>
      <c r="Q29" s="405"/>
      <c r="R29" s="406" t="s">
        <v>818</v>
      </c>
    </row>
    <row r="30" spans="1:18" ht="39" x14ac:dyDescent="0.35">
      <c r="A30" s="309">
        <f>A29+1</f>
        <v>22</v>
      </c>
      <c r="B30" s="310">
        <f t="shared" si="2"/>
        <v>43178</v>
      </c>
      <c r="C30" s="311">
        <f t="shared" si="3"/>
        <v>43184</v>
      </c>
      <c r="D30" s="407" t="str">
        <f t="shared" si="1"/>
        <v>19/03/18
au
25/03/18</v>
      </c>
      <c r="E30" s="1297" t="s">
        <v>618</v>
      </c>
      <c r="F30" s="1300" t="s">
        <v>667</v>
      </c>
      <c r="G30" s="1297"/>
      <c r="H30" s="1303"/>
      <c r="I30" s="1303"/>
      <c r="J30" s="480" t="s">
        <v>889</v>
      </c>
      <c r="K30" s="408"/>
      <c r="L30" s="480" t="s">
        <v>890</v>
      </c>
      <c r="M30" s="480" t="s">
        <v>887</v>
      </c>
      <c r="N30" s="408"/>
      <c r="O30" s="480" t="s">
        <v>894</v>
      </c>
      <c r="P30" s="409"/>
      <c r="Q30" s="409"/>
      <c r="R30" s="410"/>
    </row>
    <row r="31" spans="1:18" ht="84" x14ac:dyDescent="0.35">
      <c r="A31" s="309">
        <f>A30+1</f>
        <v>23</v>
      </c>
      <c r="B31" s="310">
        <f t="shared" si="2"/>
        <v>43185</v>
      </c>
      <c r="C31" s="311">
        <f t="shared" si="3"/>
        <v>43191</v>
      </c>
      <c r="D31" s="411" t="str">
        <f t="shared" si="1"/>
        <v>26/03/18
au
01/04/18</v>
      </c>
      <c r="E31" s="1298"/>
      <c r="F31" s="1301"/>
      <c r="G31" s="1298"/>
      <c r="H31" s="1304"/>
      <c r="I31" s="1304"/>
      <c r="J31" s="477"/>
      <c r="K31" s="412"/>
      <c r="L31" s="477" t="s">
        <v>891</v>
      </c>
      <c r="M31" s="477" t="s">
        <v>891</v>
      </c>
      <c r="N31" s="485" t="s">
        <v>882</v>
      </c>
      <c r="O31" s="412"/>
      <c r="P31" s="413"/>
      <c r="Q31" s="413"/>
      <c r="R31" s="414" t="s">
        <v>816</v>
      </c>
    </row>
    <row r="32" spans="1:18" ht="39.5" thickBot="1" x14ac:dyDescent="0.4">
      <c r="A32" s="309">
        <f>A31+1</f>
        <v>24</v>
      </c>
      <c r="B32" s="310">
        <f t="shared" si="2"/>
        <v>43192</v>
      </c>
      <c r="C32" s="311">
        <f t="shared" si="3"/>
        <v>43198</v>
      </c>
      <c r="D32" s="415" t="str">
        <f t="shared" si="1"/>
        <v>02/04/18
au
08/04/18</v>
      </c>
      <c r="E32" s="1299"/>
      <c r="F32" s="1302"/>
      <c r="G32" s="1299"/>
      <c r="H32" s="1305"/>
      <c r="I32" s="1305"/>
      <c r="J32" s="416"/>
      <c r="K32" s="416"/>
      <c r="L32" s="482" t="s">
        <v>891</v>
      </c>
      <c r="M32" s="416"/>
      <c r="N32" s="416"/>
      <c r="O32" s="416"/>
      <c r="P32" s="417"/>
      <c r="Q32" s="417"/>
      <c r="R32" s="418" t="s">
        <v>614</v>
      </c>
    </row>
    <row r="33" spans="1:18" ht="21" x14ac:dyDescent="0.35">
      <c r="A33" s="419"/>
      <c r="B33" s="420">
        <f t="shared" si="2"/>
        <v>43199</v>
      </c>
      <c r="C33" s="420">
        <f t="shared" si="3"/>
        <v>43205</v>
      </c>
      <c r="D33" s="338" t="str">
        <f>CONCATENATE(TEXT(B33,"JJ/MM/AA")," au ",TEXT(C33,"JJ/MM/AA"))</f>
        <v>09/04/18 au 15/04/18</v>
      </c>
      <c r="E33" s="1329" t="s">
        <v>613</v>
      </c>
      <c r="F33" s="1329"/>
      <c r="G33" s="1329"/>
      <c r="H33" s="1329"/>
      <c r="I33" s="1329"/>
      <c r="J33" s="1329"/>
      <c r="K33" s="1329"/>
      <c r="L33" s="1329"/>
      <c r="M33" s="1329"/>
      <c r="N33" s="1329"/>
      <c r="O33" s="1329"/>
      <c r="P33" s="858"/>
      <c r="Q33" s="858"/>
      <c r="R33" s="1330"/>
    </row>
    <row r="34" spans="1:18" ht="21" x14ac:dyDescent="0.35">
      <c r="A34" s="419"/>
      <c r="B34" s="420">
        <f t="shared" si="2"/>
        <v>43206</v>
      </c>
      <c r="C34" s="420">
        <f t="shared" si="3"/>
        <v>43212</v>
      </c>
      <c r="D34" s="421" t="str">
        <f>CONCATENATE(TEXT(B34,"JJ/MM/AA")," au ",TEXT(C34,"JJ/MM/AA"))</f>
        <v>16/04/18 au 22/04/18</v>
      </c>
      <c r="E34" s="1331"/>
      <c r="F34" s="1331"/>
      <c r="G34" s="1331"/>
      <c r="H34" s="1331"/>
      <c r="I34" s="1331"/>
      <c r="J34" s="1331"/>
      <c r="K34" s="1331"/>
      <c r="L34" s="1331"/>
      <c r="M34" s="1331"/>
      <c r="N34" s="1331"/>
      <c r="O34" s="1331"/>
      <c r="P34" s="1332"/>
      <c r="Q34" s="1332"/>
      <c r="R34" s="1333"/>
    </row>
    <row r="35" spans="1:18" ht="39" x14ac:dyDescent="0.35">
      <c r="A35" s="309"/>
      <c r="B35" s="310">
        <f t="shared" si="2"/>
        <v>43213</v>
      </c>
      <c r="C35" s="310">
        <f t="shared" si="3"/>
        <v>43219</v>
      </c>
      <c r="D35" s="422" t="str">
        <f t="shared" si="1"/>
        <v>23/04/18
au
29/04/18</v>
      </c>
      <c r="E35" s="422"/>
      <c r="F35" s="422"/>
      <c r="G35" s="422"/>
      <c r="H35" s="423"/>
      <c r="I35" s="423"/>
      <c r="J35" s="422"/>
      <c r="K35" s="422"/>
      <c r="L35" s="422"/>
      <c r="M35" s="422"/>
      <c r="N35" s="422"/>
      <c r="O35" s="422"/>
      <c r="P35" s="424"/>
      <c r="Q35" s="424"/>
      <c r="R35" s="425"/>
    </row>
    <row r="36" spans="1:18" ht="39" x14ac:dyDescent="0.35">
      <c r="A36" s="309"/>
      <c r="B36" s="310">
        <f t="shared" si="2"/>
        <v>43220</v>
      </c>
      <c r="C36" s="310">
        <f t="shared" si="3"/>
        <v>43226</v>
      </c>
      <c r="D36" s="422" t="str">
        <f t="shared" si="1"/>
        <v>30/04/18
au
06/05/18</v>
      </c>
      <c r="E36" s="422"/>
      <c r="F36" s="422"/>
      <c r="G36" s="422"/>
      <c r="H36" s="423"/>
      <c r="I36" s="423"/>
      <c r="J36" s="422"/>
      <c r="K36" s="422"/>
      <c r="L36" s="422"/>
      <c r="M36" s="422"/>
      <c r="N36" s="422"/>
      <c r="O36" s="422"/>
      <c r="P36" s="424"/>
      <c r="Q36" s="424"/>
      <c r="R36" s="425" t="s">
        <v>615</v>
      </c>
    </row>
    <row r="37" spans="1:18" ht="39" x14ac:dyDescent="0.35">
      <c r="A37" s="309"/>
      <c r="B37" s="310">
        <f t="shared" si="2"/>
        <v>43227</v>
      </c>
      <c r="C37" s="310">
        <f t="shared" si="3"/>
        <v>43233</v>
      </c>
      <c r="D37" s="422" t="str">
        <f t="shared" si="1"/>
        <v>07/05/18
au
13/05/18</v>
      </c>
      <c r="E37" s="422"/>
      <c r="F37" s="422"/>
      <c r="G37" s="422"/>
      <c r="H37" s="423"/>
      <c r="I37" s="423"/>
      <c r="J37" s="422"/>
      <c r="K37" s="422"/>
      <c r="L37" s="422"/>
      <c r="M37" s="422"/>
      <c r="N37" s="422"/>
      <c r="O37" s="422"/>
      <c r="P37" s="424"/>
      <c r="Q37" s="424"/>
      <c r="R37" s="425" t="s">
        <v>616</v>
      </c>
    </row>
    <row r="38" spans="1:18" ht="39" x14ac:dyDescent="0.35">
      <c r="A38" s="309"/>
      <c r="B38" s="310">
        <f t="shared" si="2"/>
        <v>43234</v>
      </c>
      <c r="C38" s="310">
        <f t="shared" si="3"/>
        <v>43240</v>
      </c>
      <c r="D38" s="422" t="str">
        <f t="shared" si="1"/>
        <v>14/05/18
au
20/05/18</v>
      </c>
      <c r="E38" s="422"/>
      <c r="F38" s="422"/>
      <c r="G38" s="422"/>
      <c r="H38" s="423"/>
      <c r="I38" s="423"/>
      <c r="J38" s="422"/>
      <c r="K38" s="422"/>
      <c r="L38" s="422"/>
      <c r="M38" s="422"/>
      <c r="N38" s="422"/>
      <c r="O38" s="422"/>
      <c r="P38" s="424"/>
      <c r="Q38" s="424"/>
      <c r="R38" s="425"/>
    </row>
    <row r="39" spans="1:18" ht="39" x14ac:dyDescent="0.35">
      <c r="A39" s="309"/>
      <c r="B39" s="310">
        <f t="shared" si="2"/>
        <v>43241</v>
      </c>
      <c r="C39" s="310">
        <f t="shared" si="3"/>
        <v>43247</v>
      </c>
      <c r="D39" s="422" t="str">
        <f t="shared" si="1"/>
        <v>21/05/18
au
27/05/18</v>
      </c>
      <c r="E39" s="422"/>
      <c r="F39" s="422"/>
      <c r="G39" s="422"/>
      <c r="H39" s="423"/>
      <c r="I39" s="423"/>
      <c r="J39" s="422"/>
      <c r="K39" s="422"/>
      <c r="L39" s="422"/>
      <c r="M39" s="422"/>
      <c r="N39" s="422"/>
      <c r="O39" s="422"/>
      <c r="P39" s="424"/>
      <c r="Q39" s="424"/>
      <c r="R39" s="425" t="s">
        <v>617</v>
      </c>
    </row>
    <row r="40" spans="1:18" ht="39" x14ac:dyDescent="0.35">
      <c r="A40" s="309"/>
      <c r="B40" s="310">
        <f t="shared" si="2"/>
        <v>43248</v>
      </c>
      <c r="C40" s="310">
        <f t="shared" si="3"/>
        <v>43254</v>
      </c>
      <c r="D40" s="422" t="str">
        <f t="shared" si="1"/>
        <v>28/05/18
au
03/06/18</v>
      </c>
      <c r="E40" s="422"/>
      <c r="F40" s="422"/>
      <c r="G40" s="422"/>
      <c r="H40" s="423"/>
      <c r="I40" s="423"/>
      <c r="J40" s="422"/>
      <c r="K40" s="422"/>
      <c r="L40" s="422"/>
      <c r="M40" s="422"/>
      <c r="N40" s="422"/>
      <c r="O40" s="422"/>
      <c r="P40" s="424"/>
      <c r="Q40" s="424"/>
      <c r="R40" s="425"/>
    </row>
    <row r="41" spans="1:18" ht="39" x14ac:dyDescent="0.35">
      <c r="A41" s="309"/>
      <c r="B41" s="310">
        <f t="shared" si="2"/>
        <v>43255</v>
      </c>
      <c r="C41" s="310">
        <f t="shared" si="3"/>
        <v>43261</v>
      </c>
      <c r="D41" s="422" t="str">
        <f t="shared" si="1"/>
        <v>04/06/18
au
10/06/18</v>
      </c>
      <c r="E41" s="422"/>
      <c r="F41" s="422"/>
      <c r="G41" s="422"/>
      <c r="H41" s="423"/>
      <c r="I41" s="423"/>
      <c r="J41" s="422"/>
      <c r="K41" s="422"/>
      <c r="L41" s="422"/>
      <c r="M41" s="422"/>
      <c r="N41" s="422"/>
      <c r="O41" s="422"/>
      <c r="P41" s="424"/>
      <c r="Q41" s="424"/>
      <c r="R41" s="425"/>
    </row>
    <row r="42" spans="1:18" ht="39" x14ac:dyDescent="0.35">
      <c r="A42" s="309"/>
      <c r="B42" s="310">
        <f t="shared" si="2"/>
        <v>43262</v>
      </c>
      <c r="C42" s="310">
        <f t="shared" si="3"/>
        <v>43268</v>
      </c>
      <c r="D42" s="422" t="str">
        <f t="shared" si="1"/>
        <v>11/06/18
au
17/06/18</v>
      </c>
      <c r="E42" s="422"/>
      <c r="F42" s="422"/>
      <c r="G42" s="422"/>
      <c r="H42" s="423"/>
      <c r="I42" s="423"/>
      <c r="J42" s="422"/>
      <c r="K42" s="422"/>
      <c r="L42" s="422"/>
      <c r="M42" s="422"/>
      <c r="N42" s="422"/>
      <c r="O42" s="422"/>
      <c r="P42" s="424"/>
      <c r="Q42" s="424"/>
      <c r="R42" s="425"/>
    </row>
    <row r="43" spans="1:18" ht="39" x14ac:dyDescent="0.35">
      <c r="A43" s="309"/>
      <c r="B43" s="310">
        <f t="shared" si="2"/>
        <v>43269</v>
      </c>
      <c r="C43" s="310">
        <f t="shared" si="3"/>
        <v>43275</v>
      </c>
      <c r="D43" s="422" t="str">
        <f t="shared" si="1"/>
        <v>18/06/18
au
24/06/18</v>
      </c>
      <c r="E43" s="422"/>
      <c r="F43" s="422"/>
      <c r="G43" s="422"/>
      <c r="H43" s="423"/>
      <c r="I43" s="423"/>
      <c r="J43" s="422"/>
      <c r="K43" s="422"/>
      <c r="L43" s="422"/>
      <c r="M43" s="422"/>
      <c r="N43" s="422"/>
      <c r="O43" s="422"/>
      <c r="P43" s="424"/>
      <c r="Q43" s="424"/>
      <c r="R43" s="425"/>
    </row>
    <row r="44" spans="1:18" ht="39" x14ac:dyDescent="0.35">
      <c r="A44" s="309"/>
      <c r="B44" s="310">
        <f t="shared" si="2"/>
        <v>43276</v>
      </c>
      <c r="C44" s="310">
        <f t="shared" si="3"/>
        <v>43282</v>
      </c>
      <c r="D44" s="422" t="str">
        <f t="shared" si="1"/>
        <v>25/06/18
au
01/07/18</v>
      </c>
      <c r="E44" s="422"/>
      <c r="F44" s="422"/>
      <c r="G44" s="422"/>
      <c r="H44" s="423"/>
      <c r="I44" s="423"/>
      <c r="J44" s="422"/>
      <c r="K44" s="422"/>
      <c r="L44" s="422"/>
      <c r="M44" s="422"/>
      <c r="N44" s="422"/>
      <c r="O44" s="422"/>
      <c r="P44" s="424"/>
      <c r="Q44" s="424"/>
      <c r="R44" s="425"/>
    </row>
    <row r="45" spans="1:18" ht="39.5" thickBot="1" x14ac:dyDescent="0.4">
      <c r="A45" s="426"/>
      <c r="B45" s="427">
        <f t="shared" si="2"/>
        <v>43283</v>
      </c>
      <c r="C45" s="427">
        <f t="shared" si="3"/>
        <v>43289</v>
      </c>
      <c r="D45" s="428" t="str">
        <f t="shared" si="1"/>
        <v>02/07/18
au
08/07/18</v>
      </c>
      <c r="E45" s="428"/>
      <c r="F45" s="428"/>
      <c r="G45" s="428"/>
      <c r="H45" s="429"/>
      <c r="I45" s="429"/>
      <c r="J45" s="428"/>
      <c r="K45" s="428"/>
      <c r="L45" s="428"/>
      <c r="M45" s="428"/>
      <c r="N45" s="428"/>
      <c r="O45" s="428"/>
      <c r="P45" s="430"/>
      <c r="Q45" s="430"/>
      <c r="R45" s="431"/>
    </row>
    <row r="46" spans="1:18" x14ac:dyDescent="0.35">
      <c r="B46" s="432"/>
    </row>
    <row r="47" spans="1:18" x14ac:dyDescent="0.35">
      <c r="B47" s="432"/>
    </row>
    <row r="48" spans="1:18"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8"/>
  <sheetViews>
    <sheetView workbookViewId="0">
      <selection sqref="A1:A7"/>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363" t="s">
        <v>16</v>
      </c>
      <c r="H13" s="1362"/>
    </row>
    <row r="14" spans="1:8" x14ac:dyDescent="0.35">
      <c r="B14" s="3" t="s">
        <v>198</v>
      </c>
      <c r="C14" s="2" t="s">
        <v>190</v>
      </c>
      <c r="D14" s="2"/>
      <c r="G14" s="1363"/>
      <c r="H14" s="1362"/>
    </row>
    <row r="15" spans="1:8" x14ac:dyDescent="0.35">
      <c r="B15" s="3" t="s">
        <v>199</v>
      </c>
      <c r="C15" s="2" t="s">
        <v>191</v>
      </c>
      <c r="D15" s="2"/>
      <c r="G15" s="1363"/>
      <c r="H15" s="1362"/>
    </row>
    <row r="16" spans="1:8" x14ac:dyDescent="0.35">
      <c r="B16" s="3" t="s">
        <v>200</v>
      </c>
      <c r="C16" s="2" t="s">
        <v>192</v>
      </c>
      <c r="D16" s="2"/>
      <c r="G16" s="1363"/>
      <c r="H16" s="1362"/>
    </row>
    <row r="17" spans="1:8" x14ac:dyDescent="0.35">
      <c r="B17" s="3" t="s">
        <v>201</v>
      </c>
      <c r="C17" s="3" t="s">
        <v>193</v>
      </c>
      <c r="D17" s="2"/>
      <c r="G17" s="1363"/>
      <c r="H17" s="1362"/>
    </row>
    <row r="19" spans="1:8" x14ac:dyDescent="0.35">
      <c r="A19" s="4" t="s">
        <v>18</v>
      </c>
      <c r="H19" t="s">
        <v>19</v>
      </c>
    </row>
    <row r="20" spans="1:8" x14ac:dyDescent="0.35">
      <c r="B20" s="3" t="s">
        <v>205</v>
      </c>
      <c r="C20" s="3" t="s">
        <v>20</v>
      </c>
      <c r="D20" s="3" t="s">
        <v>215</v>
      </c>
      <c r="E20" s="2" t="s">
        <v>202</v>
      </c>
      <c r="G20" s="1363" t="s">
        <v>13</v>
      </c>
      <c r="H20" s="1364" t="s">
        <v>542</v>
      </c>
    </row>
    <row r="21" spans="1:8" x14ac:dyDescent="0.35">
      <c r="D21" s="3" t="s">
        <v>216</v>
      </c>
      <c r="E21" s="2" t="s">
        <v>203</v>
      </c>
      <c r="G21" s="1363"/>
      <c r="H21" s="1364"/>
    </row>
    <row r="22" spans="1:8" x14ac:dyDescent="0.35">
      <c r="D22" s="3" t="s">
        <v>217</v>
      </c>
      <c r="E22" s="2" t="s">
        <v>204</v>
      </c>
      <c r="G22" s="1363"/>
      <c r="H22" s="1364"/>
    </row>
    <row r="23" spans="1:8" x14ac:dyDescent="0.35">
      <c r="B23" s="3" t="s">
        <v>218</v>
      </c>
      <c r="C23" s="3" t="s">
        <v>21</v>
      </c>
      <c r="D23" s="3" t="s">
        <v>222</v>
      </c>
      <c r="E23" s="2" t="s">
        <v>219</v>
      </c>
      <c r="G23" s="1363" t="s">
        <v>13</v>
      </c>
    </row>
    <row r="24" spans="1:8" ht="29" x14ac:dyDescent="0.35">
      <c r="D24" s="3" t="s">
        <v>223</v>
      </c>
      <c r="E24" s="2" t="s">
        <v>220</v>
      </c>
      <c r="G24" s="1363"/>
    </row>
    <row r="25" spans="1:8" ht="29" x14ac:dyDescent="0.35">
      <c r="D25" s="3" t="s">
        <v>224</v>
      </c>
      <c r="E25" s="2" t="s">
        <v>221</v>
      </c>
      <c r="G25" s="1363"/>
    </row>
    <row r="26" spans="1:8" ht="29" x14ac:dyDescent="0.35">
      <c r="B26" s="3" t="s">
        <v>225</v>
      </c>
      <c r="C26" s="3" t="s">
        <v>85</v>
      </c>
      <c r="D26" s="3" t="s">
        <v>230</v>
      </c>
      <c r="E26" s="2" t="s">
        <v>226</v>
      </c>
      <c r="G26" s="1363" t="s">
        <v>13</v>
      </c>
    </row>
    <row r="27" spans="1:8" x14ac:dyDescent="0.35">
      <c r="C27" s="2"/>
      <c r="D27" s="3" t="s">
        <v>231</v>
      </c>
      <c r="E27" s="2" t="s">
        <v>227</v>
      </c>
      <c r="G27" s="1363"/>
    </row>
    <row r="28" spans="1:8" ht="29" x14ac:dyDescent="0.35">
      <c r="C28" s="2"/>
      <c r="D28" s="3" t="s">
        <v>232</v>
      </c>
      <c r="E28" s="2" t="s">
        <v>228</v>
      </c>
      <c r="G28" s="1363"/>
    </row>
    <row r="29" spans="1:8" x14ac:dyDescent="0.35">
      <c r="C29" s="2"/>
      <c r="D29" s="3" t="s">
        <v>233</v>
      </c>
      <c r="E29" s="2" t="s">
        <v>229</v>
      </c>
      <c r="G29" s="1363"/>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363" t="s">
        <v>16</v>
      </c>
      <c r="H37" s="1365" t="s">
        <v>89</v>
      </c>
    </row>
    <row r="38" spans="1:8" x14ac:dyDescent="0.35">
      <c r="B38" s="3" t="s">
        <v>263</v>
      </c>
      <c r="C38" s="2" t="s">
        <v>254</v>
      </c>
      <c r="D38" s="2" t="s">
        <v>266</v>
      </c>
      <c r="E38" s="2" t="s">
        <v>258</v>
      </c>
      <c r="G38" s="1363"/>
      <c r="H38" s="1365"/>
    </row>
    <row r="39" spans="1:8" x14ac:dyDescent="0.35">
      <c r="B39" s="3" t="s">
        <v>264</v>
      </c>
      <c r="C39" s="2" t="s">
        <v>255</v>
      </c>
      <c r="D39" s="2" t="s">
        <v>267</v>
      </c>
      <c r="E39" s="2" t="s">
        <v>259</v>
      </c>
      <c r="G39" s="1363"/>
      <c r="H39" s="1365"/>
    </row>
    <row r="40" spans="1:8" ht="29" x14ac:dyDescent="0.35">
      <c r="C40" s="2"/>
      <c r="D40" s="2" t="s">
        <v>268</v>
      </c>
      <c r="E40" s="2" t="s">
        <v>260</v>
      </c>
      <c r="G40" s="1363"/>
      <c r="H40" s="1365"/>
    </row>
    <row r="41" spans="1:8" ht="29" x14ac:dyDescent="0.35">
      <c r="C41" s="2"/>
      <c r="D41" s="2" t="s">
        <v>269</v>
      </c>
      <c r="E41" s="2" t="s">
        <v>261</v>
      </c>
      <c r="G41" s="1363"/>
      <c r="H41" s="1365"/>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362" t="s">
        <v>32</v>
      </c>
    </row>
    <row r="47" spans="1:8" x14ac:dyDescent="0.35">
      <c r="C47" s="5"/>
      <c r="D47" s="2" t="s">
        <v>274</v>
      </c>
      <c r="E47" s="2" t="s">
        <v>249</v>
      </c>
      <c r="G47" s="1363" t="s">
        <v>16</v>
      </c>
      <c r="H47" s="1362"/>
    </row>
    <row r="48" spans="1:8" x14ac:dyDescent="0.35">
      <c r="C48" s="5"/>
      <c r="D48" s="2" t="s">
        <v>275</v>
      </c>
      <c r="E48" s="2" t="s">
        <v>250</v>
      </c>
      <c r="G48" s="1363"/>
      <c r="H48" s="10"/>
    </row>
    <row r="49" spans="2:8" x14ac:dyDescent="0.35">
      <c r="C49" s="5"/>
      <c r="D49" s="2" t="s">
        <v>276</v>
      </c>
      <c r="E49" s="2" t="s">
        <v>251</v>
      </c>
      <c r="G49" s="1363"/>
      <c r="H49" s="10"/>
    </row>
    <row r="52" spans="2:8" x14ac:dyDescent="0.35">
      <c r="B52" s="3" t="s">
        <v>293</v>
      </c>
      <c r="C52" s="2" t="s">
        <v>94</v>
      </c>
      <c r="D52" s="2" t="s">
        <v>295</v>
      </c>
      <c r="E52" s="2" t="s">
        <v>95</v>
      </c>
      <c r="G52" s="6" t="s">
        <v>16</v>
      </c>
      <c r="H52" s="10"/>
    </row>
    <row r="54" spans="2:8" x14ac:dyDescent="0.35">
      <c r="B54" s="3" t="s">
        <v>314</v>
      </c>
      <c r="C54" s="3" t="s">
        <v>308</v>
      </c>
      <c r="G54" s="1363" t="s">
        <v>16</v>
      </c>
      <c r="H54" s="1364" t="s">
        <v>40</v>
      </c>
    </row>
    <row r="55" spans="2:8" x14ac:dyDescent="0.35">
      <c r="B55" s="3" t="s">
        <v>315</v>
      </c>
      <c r="C55" s="3" t="s">
        <v>309</v>
      </c>
      <c r="G55" s="1363"/>
      <c r="H55" s="1364"/>
    </row>
    <row r="56" spans="2:8" x14ac:dyDescent="0.35">
      <c r="B56" s="3" t="s">
        <v>316</v>
      </c>
      <c r="C56" s="3" t="s">
        <v>310</v>
      </c>
      <c r="G56" s="1363"/>
      <c r="H56" s="5"/>
    </row>
    <row r="57" spans="2:8" x14ac:dyDescent="0.35">
      <c r="B57" s="3" t="s">
        <v>317</v>
      </c>
      <c r="C57" s="3" t="s">
        <v>311</v>
      </c>
      <c r="G57" s="1363"/>
      <c r="H57" s="5"/>
    </row>
    <row r="58" spans="2:8" ht="29" x14ac:dyDescent="0.35">
      <c r="B58" s="3" t="s">
        <v>318</v>
      </c>
      <c r="C58" s="3" t="s">
        <v>312</v>
      </c>
      <c r="D58" s="3" t="str">
        <f>CONCATENATE(B58,".SF1")</f>
        <v>Mod2.C17.SF1</v>
      </c>
      <c r="E58" s="2" t="s">
        <v>320</v>
      </c>
      <c r="G58" s="1363"/>
      <c r="H58" s="5"/>
    </row>
    <row r="59" spans="2:8" ht="29" x14ac:dyDescent="0.35">
      <c r="B59" s="3" t="s">
        <v>319</v>
      </c>
      <c r="C59" s="3" t="s">
        <v>313</v>
      </c>
      <c r="D59" s="3" t="str">
        <f>CONCATENATE(B59,".SF1")</f>
        <v>Mod2.C18.SF1</v>
      </c>
      <c r="E59" s="2" t="s">
        <v>321</v>
      </c>
      <c r="G59" s="1363"/>
      <c r="H59" s="5"/>
    </row>
    <row r="60" spans="2:8" x14ac:dyDescent="0.35">
      <c r="H60" s="5"/>
    </row>
    <row r="61" spans="2:8" x14ac:dyDescent="0.35">
      <c r="B61" s="3" t="s">
        <v>372</v>
      </c>
      <c r="C61" s="3" t="s">
        <v>363</v>
      </c>
      <c r="D61" s="3" t="str">
        <f>CONCATENATE(B61,".SF1")</f>
        <v>Mod2.C34.SF1</v>
      </c>
      <c r="E61" s="2" t="s">
        <v>102</v>
      </c>
      <c r="F61" s="1363"/>
      <c r="G61" s="1363" t="s">
        <v>13</v>
      </c>
    </row>
    <row r="62" spans="2:8" x14ac:dyDescent="0.35">
      <c r="B62" s="3" t="s">
        <v>373</v>
      </c>
      <c r="C62" s="3" t="s">
        <v>364</v>
      </c>
      <c r="F62" s="1363"/>
      <c r="G62" s="1363"/>
    </row>
    <row r="63" spans="2:8" x14ac:dyDescent="0.35">
      <c r="B63" s="3" t="s">
        <v>374</v>
      </c>
      <c r="C63" s="3" t="s">
        <v>365</v>
      </c>
      <c r="F63" s="1363"/>
      <c r="G63" s="1363"/>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363" t="s">
        <v>13</v>
      </c>
      <c r="H68" s="10"/>
    </row>
    <row r="69" spans="1:8" ht="29" x14ac:dyDescent="0.35">
      <c r="D69" s="3" t="s">
        <v>396</v>
      </c>
      <c r="E69" s="2" t="s">
        <v>394</v>
      </c>
      <c r="G69" s="1363"/>
    </row>
    <row r="70" spans="1:8" x14ac:dyDescent="0.35">
      <c r="B70" s="3" t="s">
        <v>397</v>
      </c>
      <c r="C70" s="2" t="s">
        <v>107</v>
      </c>
      <c r="D70" s="3" t="str">
        <f>CONCATENATE(B70,".SF1")</f>
        <v>Mod3.C4.SF1</v>
      </c>
      <c r="E70" s="2" t="s">
        <v>393</v>
      </c>
      <c r="G70" s="1363" t="s">
        <v>13</v>
      </c>
    </row>
    <row r="71" spans="1:8" ht="29" x14ac:dyDescent="0.35">
      <c r="D71" s="3" t="s">
        <v>398</v>
      </c>
      <c r="E71" s="2" t="s">
        <v>394</v>
      </c>
      <c r="G71" s="1363"/>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363" t="s">
        <v>16</v>
      </c>
      <c r="H75" s="1362" t="s">
        <v>48</v>
      </c>
    </row>
    <row r="76" spans="1:8" x14ac:dyDescent="0.35">
      <c r="B76" s="3" t="s">
        <v>405</v>
      </c>
      <c r="C76" s="3" t="s">
        <v>399</v>
      </c>
      <c r="D76" s="3" t="str">
        <f>CONCATENATE(B76,".SF1")</f>
        <v>Res1.C2.SF1</v>
      </c>
      <c r="E76" s="2" t="s">
        <v>402</v>
      </c>
      <c r="G76" s="1363"/>
      <c r="H76" s="1362"/>
    </row>
    <row r="77" spans="1:8" ht="29" x14ac:dyDescent="0.35">
      <c r="B77" s="3" t="s">
        <v>406</v>
      </c>
      <c r="C77" s="3" t="s">
        <v>400</v>
      </c>
      <c r="D77" s="3" t="str">
        <f>CONCATENATE(B77,".SF1")</f>
        <v>Res1.C3.SF1</v>
      </c>
      <c r="E77" s="2" t="s">
        <v>403</v>
      </c>
      <c r="G77" s="1363"/>
      <c r="H77" s="1362"/>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363" t="s">
        <v>16</v>
      </c>
      <c r="H81" s="1364" t="s">
        <v>430</v>
      </c>
    </row>
    <row r="82" spans="2:8" x14ac:dyDescent="0.35">
      <c r="B82" s="3" t="s">
        <v>423</v>
      </c>
      <c r="C82" s="2" t="s">
        <v>440</v>
      </c>
      <c r="D82" s="3" t="str">
        <f>CONCATENATE(B82,".SF1")</f>
        <v>Res2.C5.SF1</v>
      </c>
      <c r="E82" s="2" t="s">
        <v>427</v>
      </c>
      <c r="G82" s="1363"/>
      <c r="H82" s="1364"/>
    </row>
    <row r="83" spans="2:8" x14ac:dyDescent="0.35">
      <c r="B83" s="3" t="s">
        <v>424</v>
      </c>
      <c r="C83" s="2" t="s">
        <v>438</v>
      </c>
      <c r="D83" s="3" t="str">
        <f>CONCATENATE(B83,".SF1")</f>
        <v>Res2.C6.SF1</v>
      </c>
      <c r="E83" s="2" t="s">
        <v>428</v>
      </c>
      <c r="G83" s="1363"/>
      <c r="H83" s="1364"/>
    </row>
    <row r="84" spans="2:8" x14ac:dyDescent="0.35">
      <c r="B84" s="3" t="s">
        <v>425</v>
      </c>
      <c r="C84" s="2" t="s">
        <v>439</v>
      </c>
      <c r="D84" s="3" t="str">
        <f>CONCATENATE(B84,".SF1")</f>
        <v>Res2.C7.SF1</v>
      </c>
      <c r="E84" s="2" t="s">
        <v>429</v>
      </c>
      <c r="G84" s="1363"/>
      <c r="H84" s="1364"/>
    </row>
    <row r="85" spans="2:8" ht="29" x14ac:dyDescent="0.35">
      <c r="B85" s="3" t="s">
        <v>434</v>
      </c>
      <c r="C85" s="2" t="s">
        <v>441</v>
      </c>
      <c r="D85" s="3" t="str">
        <f>CONCATENATE(B85,".SF1")</f>
        <v>Res2.C10.SF1</v>
      </c>
      <c r="E85" s="2" t="s">
        <v>444</v>
      </c>
      <c r="G85" s="1362" t="s">
        <v>16</v>
      </c>
      <c r="H85" s="1362" t="s">
        <v>446</v>
      </c>
    </row>
    <row r="86" spans="2:8" ht="29" x14ac:dyDescent="0.35">
      <c r="B86" s="3" t="s">
        <v>443</v>
      </c>
      <c r="C86" s="2" t="s">
        <v>442</v>
      </c>
      <c r="D86" s="3" t="str">
        <f>CONCATENATE(B86,".SF1")</f>
        <v>Res2.C11.SF1</v>
      </c>
      <c r="E86" s="2" t="s">
        <v>445</v>
      </c>
      <c r="G86" s="1362"/>
      <c r="H86" s="1362"/>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363" t="s">
        <v>9</v>
      </c>
      <c r="H89" s="1366" t="s">
        <v>473</v>
      </c>
    </row>
    <row r="90" spans="2:8" x14ac:dyDescent="0.35">
      <c r="B90" s="3" t="s">
        <v>470</v>
      </c>
      <c r="C90" s="3" t="s">
        <v>462</v>
      </c>
      <c r="F90" s="1363"/>
      <c r="H90" s="1366"/>
    </row>
    <row r="91" spans="2:8" x14ac:dyDescent="0.35">
      <c r="B91" s="3" t="s">
        <v>471</v>
      </c>
      <c r="C91" s="5" t="s">
        <v>463</v>
      </c>
      <c r="D91" s="2"/>
      <c r="F91" s="1363"/>
      <c r="H91" s="1366"/>
    </row>
    <row r="92" spans="2:8" ht="29" x14ac:dyDescent="0.35">
      <c r="B92" s="3" t="s">
        <v>472</v>
      </c>
      <c r="C92" s="7" t="s">
        <v>464</v>
      </c>
      <c r="D92" s="3" t="str">
        <f>CONCATENATE(B92,".SF1")</f>
        <v>Res2.C21.SF1</v>
      </c>
      <c r="E92" s="2" t="s">
        <v>466</v>
      </c>
      <c r="F92" s="1363"/>
      <c r="H92" s="1366"/>
    </row>
    <row r="93" spans="2:8" ht="29" x14ac:dyDescent="0.35">
      <c r="B93" s="3" t="s">
        <v>476</v>
      </c>
      <c r="C93" s="3" t="s">
        <v>474</v>
      </c>
      <c r="D93" s="3" t="str">
        <f>CONCATENATE(B93,".SF1")</f>
        <v>Res2.C22.SF1</v>
      </c>
      <c r="E93" s="2" t="s">
        <v>478</v>
      </c>
      <c r="G93" s="1363" t="s">
        <v>16</v>
      </c>
      <c r="H93" s="1362" t="s">
        <v>51</v>
      </c>
    </row>
    <row r="94" spans="2:8" ht="29" x14ac:dyDescent="0.35">
      <c r="B94" s="3" t="s">
        <v>477</v>
      </c>
      <c r="C94" s="2" t="s">
        <v>475</v>
      </c>
      <c r="D94" s="2" t="s">
        <v>479</v>
      </c>
      <c r="E94" s="2" t="s">
        <v>111</v>
      </c>
      <c r="G94" s="1363"/>
      <c r="H94" s="1362"/>
    </row>
    <row r="95" spans="2:8" x14ac:dyDescent="0.35">
      <c r="B95" s="3" t="s">
        <v>482</v>
      </c>
      <c r="C95" s="3" t="s">
        <v>480</v>
      </c>
      <c r="G95" s="1363" t="s">
        <v>13</v>
      </c>
    </row>
    <row r="96" spans="2:8" ht="29" x14ac:dyDescent="0.35">
      <c r="B96" s="3" t="s">
        <v>483</v>
      </c>
      <c r="C96" s="2" t="s">
        <v>481</v>
      </c>
      <c r="D96" s="3" t="str">
        <f>CONCATENATE(B96,".SF1")</f>
        <v>Res2.C25.SF1</v>
      </c>
      <c r="E96" s="2" t="s">
        <v>111</v>
      </c>
      <c r="G96" s="1363"/>
    </row>
    <row r="98" spans="1:8" x14ac:dyDescent="0.35">
      <c r="A98" s="8" t="s">
        <v>52</v>
      </c>
      <c r="C98" s="2"/>
      <c r="D98" s="2"/>
    </row>
    <row r="99" spans="1:8" x14ac:dyDescent="0.35">
      <c r="B99" s="3" t="s">
        <v>489</v>
      </c>
      <c r="C99" s="2" t="s">
        <v>113</v>
      </c>
      <c r="D99" s="3" t="str">
        <f>CONCATENATE(B99,".SF1")</f>
        <v>Res3.C3.SF1</v>
      </c>
      <c r="E99" s="2" t="s">
        <v>487</v>
      </c>
      <c r="G99" s="1363" t="s">
        <v>13</v>
      </c>
    </row>
    <row r="100" spans="1:8" x14ac:dyDescent="0.35">
      <c r="D100" s="3" t="s">
        <v>490</v>
      </c>
      <c r="E100" s="2" t="s">
        <v>488</v>
      </c>
      <c r="G100" s="1363"/>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363" t="s">
        <v>13</v>
      </c>
    </row>
    <row r="104" spans="1:8" ht="43.5" x14ac:dyDescent="0.35">
      <c r="C104" s="2"/>
      <c r="D104" s="2" t="s">
        <v>497</v>
      </c>
      <c r="E104" s="2" t="s">
        <v>492</v>
      </c>
      <c r="G104" s="1363"/>
      <c r="H104" s="1" t="s">
        <v>493</v>
      </c>
    </row>
    <row r="106" spans="1:8" x14ac:dyDescent="0.35">
      <c r="A106" s="8" t="s">
        <v>61</v>
      </c>
    </row>
    <row r="107" spans="1:8" x14ac:dyDescent="0.35">
      <c r="B107" s="3" t="s">
        <v>505</v>
      </c>
      <c r="C107" s="3" t="s">
        <v>62</v>
      </c>
      <c r="D107" s="3" t="str">
        <f>CONCATENATE(B107,".SF1")</f>
        <v>Exp2.C2.SF1</v>
      </c>
      <c r="E107" s="2" t="s">
        <v>501</v>
      </c>
      <c r="G107" s="1363" t="s">
        <v>13</v>
      </c>
    </row>
    <row r="108" spans="1:8" x14ac:dyDescent="0.35">
      <c r="D108" s="3" t="s">
        <v>507</v>
      </c>
      <c r="E108" s="2" t="s">
        <v>502</v>
      </c>
      <c r="G108" s="1363"/>
    </row>
    <row r="109" spans="1:8" x14ac:dyDescent="0.35">
      <c r="D109" s="3" t="s">
        <v>508</v>
      </c>
      <c r="E109" s="2" t="s">
        <v>503</v>
      </c>
      <c r="G109" s="1363"/>
    </row>
    <row r="110" spans="1:8" x14ac:dyDescent="0.35">
      <c r="A110" s="8"/>
      <c r="B110" s="3" t="s">
        <v>509</v>
      </c>
      <c r="C110" s="3" t="s">
        <v>510</v>
      </c>
      <c r="D110" s="3" t="str">
        <f>CONCATENATE(B110,".SF1")</f>
        <v>Exp2.C3.SF1</v>
      </c>
      <c r="E110" s="2" t="s">
        <v>514</v>
      </c>
      <c r="G110" s="1363" t="s">
        <v>13</v>
      </c>
    </row>
    <row r="111" spans="1:8" x14ac:dyDescent="0.35">
      <c r="A111" s="8"/>
      <c r="B111" s="3" t="s">
        <v>516</v>
      </c>
      <c r="C111" s="3" t="s">
        <v>511</v>
      </c>
      <c r="G111" s="1363"/>
      <c r="H111" s="1" t="s">
        <v>63</v>
      </c>
    </row>
    <row r="112" spans="1:8" x14ac:dyDescent="0.35">
      <c r="A112" s="8"/>
      <c r="B112" s="3" t="s">
        <v>517</v>
      </c>
      <c r="C112" s="3" t="s">
        <v>512</v>
      </c>
      <c r="G112" s="1363"/>
    </row>
    <row r="113" spans="1:8" x14ac:dyDescent="0.35">
      <c r="A113" s="8"/>
      <c r="B113" s="3" t="s">
        <v>518</v>
      </c>
      <c r="C113" s="3" t="s">
        <v>513</v>
      </c>
      <c r="D113" s="3" t="str">
        <f>CONCATENATE(B113,".SF1")</f>
        <v>Exp2.C6.SF1</v>
      </c>
      <c r="E113" s="2" t="s">
        <v>515</v>
      </c>
      <c r="G113" s="1363"/>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363" t="s">
        <v>13</v>
      </c>
    </row>
    <row r="118" spans="1:8" ht="29" x14ac:dyDescent="0.35">
      <c r="A118" s="8"/>
      <c r="B118" s="3" t="s">
        <v>527</v>
      </c>
      <c r="C118" s="3" t="s">
        <v>523</v>
      </c>
      <c r="D118" s="3" t="str">
        <f t="shared" si="0"/>
        <v>Exp3.C3.SF1</v>
      </c>
      <c r="E118" s="2" t="s">
        <v>525</v>
      </c>
      <c r="G118" s="1363"/>
      <c r="H118" s="1" t="s">
        <v>65</v>
      </c>
    </row>
    <row r="119" spans="1:8" x14ac:dyDescent="0.35">
      <c r="B119" s="3" t="s">
        <v>532</v>
      </c>
      <c r="C119" s="2" t="s">
        <v>117</v>
      </c>
      <c r="D119" s="3" t="str">
        <f t="shared" si="0"/>
        <v>Exp3.C4.SF1</v>
      </c>
      <c r="E119" s="2" t="s">
        <v>491</v>
      </c>
      <c r="G119" s="1363"/>
      <c r="H119"/>
    </row>
    <row r="120" spans="1:8" x14ac:dyDescent="0.35">
      <c r="B120" s="3" t="s">
        <v>533</v>
      </c>
      <c r="C120" s="3" t="s">
        <v>528</v>
      </c>
      <c r="D120" s="3" t="str">
        <f t="shared" si="0"/>
        <v>Exp3.C5.SF1</v>
      </c>
      <c r="E120" s="2" t="s">
        <v>530</v>
      </c>
      <c r="G120" s="1363"/>
      <c r="H120"/>
    </row>
    <row r="121" spans="1:8" x14ac:dyDescent="0.35">
      <c r="B121" s="3" t="s">
        <v>534</v>
      </c>
      <c r="C121" s="2" t="s">
        <v>529</v>
      </c>
      <c r="D121" s="3" t="str">
        <f t="shared" si="0"/>
        <v>Exp3.C6.SF1</v>
      </c>
      <c r="E121" s="2" t="s">
        <v>531</v>
      </c>
      <c r="G121" s="1363"/>
      <c r="H121"/>
    </row>
    <row r="122" spans="1:8" x14ac:dyDescent="0.35">
      <c r="B122" s="3" t="s">
        <v>539</v>
      </c>
      <c r="C122" s="3" t="s">
        <v>535</v>
      </c>
      <c r="D122" s="3" t="str">
        <f t="shared" si="0"/>
        <v>Exp3.C7.SF1</v>
      </c>
      <c r="E122" s="2" t="s">
        <v>537</v>
      </c>
      <c r="G122" s="1363"/>
    </row>
    <row r="123" spans="1:8" ht="29" x14ac:dyDescent="0.35">
      <c r="B123" s="3" t="s">
        <v>540</v>
      </c>
      <c r="C123" s="3" t="s">
        <v>536</v>
      </c>
      <c r="D123" s="3" t="s">
        <v>541</v>
      </c>
      <c r="E123" s="2" t="s">
        <v>538</v>
      </c>
      <c r="G123" s="1363"/>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363" t="s">
        <v>13</v>
      </c>
    </row>
    <row r="134" spans="1:8" x14ac:dyDescent="0.35">
      <c r="D134" s="3" t="s">
        <v>592</v>
      </c>
      <c r="E134" s="2" t="s">
        <v>582</v>
      </c>
      <c r="G134" s="1363"/>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367" t="s">
        <v>639</v>
      </c>
      <c r="D1" s="1375"/>
      <c r="E1" s="1375"/>
      <c r="F1" s="1375"/>
      <c r="G1" s="1368"/>
      <c r="H1" s="1367" t="s">
        <v>638</v>
      </c>
      <c r="I1" s="1375"/>
      <c r="J1" s="1368"/>
      <c r="K1" s="1367" t="s">
        <v>640</v>
      </c>
      <c r="L1" s="1375"/>
      <c r="M1" s="1368"/>
      <c r="N1" s="1367" t="s">
        <v>641</v>
      </c>
      <c r="O1" s="1375"/>
      <c r="P1" s="1368"/>
      <c r="Q1" s="115" t="s">
        <v>658</v>
      </c>
      <c r="R1" s="1367" t="s">
        <v>642</v>
      </c>
      <c r="S1" s="1368"/>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76"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377"/>
      <c r="B4" s="85" t="s">
        <v>634</v>
      </c>
      <c r="C4" s="61"/>
      <c r="D4" s="14"/>
      <c r="E4" s="14"/>
      <c r="F4" s="14"/>
      <c r="G4" s="14"/>
      <c r="H4" s="14"/>
      <c r="I4" s="14"/>
      <c r="J4" s="14"/>
      <c r="K4" s="14"/>
      <c r="L4" s="14"/>
      <c r="M4" s="14"/>
      <c r="N4" s="14"/>
      <c r="O4" s="14"/>
      <c r="P4" s="14"/>
      <c r="Q4" s="14"/>
      <c r="R4" s="14"/>
      <c r="S4" s="15"/>
    </row>
    <row r="5" spans="1:19" x14ac:dyDescent="0.3">
      <c r="A5" s="1377"/>
      <c r="B5" s="85" t="s">
        <v>635</v>
      </c>
      <c r="C5" s="61"/>
      <c r="D5" s="14"/>
      <c r="E5" s="14"/>
      <c r="F5" s="14"/>
      <c r="G5" s="14"/>
      <c r="H5" s="14"/>
      <c r="I5" s="14"/>
      <c r="J5" s="14"/>
      <c r="K5" s="14"/>
      <c r="L5" s="14"/>
      <c r="M5" s="14"/>
      <c r="N5" s="14"/>
      <c r="O5" s="14"/>
      <c r="P5" s="14"/>
      <c r="Q5" s="14"/>
      <c r="R5" s="14"/>
      <c r="S5" s="15"/>
    </row>
    <row r="6" spans="1:19" ht="13.5" thickBot="1" x14ac:dyDescent="0.35">
      <c r="A6" s="1378"/>
      <c r="B6" s="86" t="s">
        <v>636</v>
      </c>
      <c r="C6" s="62"/>
      <c r="D6" s="16"/>
      <c r="E6" s="16"/>
      <c r="F6" s="16"/>
      <c r="G6" s="16"/>
      <c r="H6" s="16"/>
      <c r="I6" s="16"/>
      <c r="J6" s="16"/>
      <c r="K6" s="16"/>
      <c r="L6" s="16"/>
      <c r="M6" s="16"/>
      <c r="N6" s="16"/>
      <c r="O6" s="16"/>
      <c r="P6" s="16"/>
      <c r="Q6" s="16"/>
      <c r="R6" s="16"/>
      <c r="S6" s="17"/>
    </row>
    <row r="7" spans="1:19" x14ac:dyDescent="0.3">
      <c r="A7" s="1379"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380"/>
      <c r="B8" s="88" t="s">
        <v>634</v>
      </c>
      <c r="C8" s="64"/>
      <c r="D8" s="20"/>
      <c r="E8" s="20"/>
      <c r="F8" s="20"/>
      <c r="G8" s="20"/>
      <c r="H8" s="20"/>
      <c r="I8" s="20"/>
      <c r="J8" s="20"/>
      <c r="K8" s="20"/>
      <c r="L8" s="20"/>
      <c r="M8" s="20"/>
      <c r="N8" s="20"/>
      <c r="O8" s="20"/>
      <c r="P8" s="20"/>
      <c r="Q8" s="20"/>
      <c r="R8" s="20"/>
      <c r="S8" s="21"/>
    </row>
    <row r="9" spans="1:19" x14ac:dyDescent="0.3">
      <c r="A9" s="1380"/>
      <c r="B9" s="88" t="s">
        <v>635</v>
      </c>
      <c r="C9" s="64"/>
      <c r="D9" s="20"/>
      <c r="E9" s="20"/>
      <c r="F9" s="20"/>
      <c r="G9" s="20"/>
      <c r="H9" s="20"/>
      <c r="I9" s="20"/>
      <c r="J9" s="20"/>
      <c r="K9" s="20"/>
      <c r="L9" s="20"/>
      <c r="M9" s="20"/>
      <c r="N9" s="20"/>
      <c r="O9" s="20"/>
      <c r="P9" s="20"/>
      <c r="Q9" s="20"/>
      <c r="R9" s="20"/>
      <c r="S9" s="21"/>
    </row>
    <row r="10" spans="1:19" ht="13.5" thickBot="1" x14ac:dyDescent="0.35">
      <c r="A10" s="1381"/>
      <c r="B10" s="89" t="s">
        <v>636</v>
      </c>
      <c r="C10" s="65"/>
      <c r="D10" s="22"/>
      <c r="E10" s="22"/>
      <c r="F10" s="22"/>
      <c r="G10" s="22"/>
      <c r="H10" s="22"/>
      <c r="I10" s="22"/>
      <c r="J10" s="22"/>
      <c r="K10" s="22"/>
      <c r="L10" s="22"/>
      <c r="M10" s="22"/>
      <c r="N10" s="22"/>
      <c r="O10" s="22"/>
      <c r="P10" s="22"/>
      <c r="Q10" s="22"/>
      <c r="R10" s="22"/>
      <c r="S10" s="23"/>
    </row>
    <row r="11" spans="1:19" x14ac:dyDescent="0.3">
      <c r="A11" s="1382"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383"/>
      <c r="B12" s="91" t="s">
        <v>634</v>
      </c>
      <c r="C12" s="67"/>
      <c r="D12" s="26"/>
      <c r="E12" s="26"/>
      <c r="F12" s="26"/>
      <c r="G12" s="26"/>
      <c r="H12" s="26"/>
      <c r="I12" s="26"/>
      <c r="J12" s="26"/>
      <c r="K12" s="26"/>
      <c r="L12" s="26"/>
      <c r="M12" s="26"/>
      <c r="N12" s="26"/>
      <c r="O12" s="26"/>
      <c r="P12" s="26"/>
      <c r="Q12" s="26"/>
      <c r="R12" s="26"/>
      <c r="S12" s="27"/>
    </row>
    <row r="13" spans="1:19" x14ac:dyDescent="0.3">
      <c r="A13" s="1383"/>
      <c r="B13" s="91" t="s">
        <v>635</v>
      </c>
      <c r="C13" s="67"/>
      <c r="D13" s="26"/>
      <c r="E13" s="26"/>
      <c r="F13" s="26"/>
      <c r="G13" s="26"/>
      <c r="H13" s="26"/>
      <c r="I13" s="26"/>
      <c r="J13" s="26"/>
      <c r="K13" s="26"/>
      <c r="L13" s="26"/>
      <c r="M13" s="26"/>
      <c r="N13" s="26"/>
      <c r="O13" s="26"/>
      <c r="P13" s="26"/>
      <c r="Q13" s="26"/>
      <c r="R13" s="26"/>
      <c r="S13" s="27"/>
    </row>
    <row r="14" spans="1:19" ht="13.5" thickBot="1" x14ac:dyDescent="0.35">
      <c r="A14" s="1384"/>
      <c r="B14" s="92" t="s">
        <v>636</v>
      </c>
      <c r="C14" s="68"/>
      <c r="D14" s="28"/>
      <c r="E14" s="28"/>
      <c r="F14" s="28"/>
      <c r="G14" s="28"/>
      <c r="H14" s="28"/>
      <c r="I14" s="28"/>
      <c r="J14" s="28"/>
      <c r="K14" s="28"/>
      <c r="L14" s="28"/>
      <c r="M14" s="28"/>
      <c r="N14" s="28"/>
      <c r="O14" s="28"/>
      <c r="P14" s="28"/>
      <c r="Q14" s="28"/>
      <c r="R14" s="28"/>
      <c r="S14" s="29"/>
    </row>
    <row r="15" spans="1:19" x14ac:dyDescent="0.3">
      <c r="A15" s="1385"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386"/>
      <c r="B16" s="94" t="s">
        <v>634</v>
      </c>
      <c r="C16" s="70"/>
      <c r="D16" s="32"/>
      <c r="E16" s="32"/>
      <c r="F16" s="32"/>
      <c r="G16" s="32"/>
      <c r="H16" s="32"/>
      <c r="I16" s="32"/>
      <c r="J16" s="32"/>
      <c r="K16" s="32"/>
      <c r="L16" s="32"/>
      <c r="M16" s="32"/>
      <c r="N16" s="32"/>
      <c r="O16" s="32"/>
      <c r="P16" s="32"/>
      <c r="Q16" s="32"/>
      <c r="R16" s="32"/>
      <c r="S16" s="33"/>
    </row>
    <row r="17" spans="1:19" x14ac:dyDescent="0.3">
      <c r="A17" s="1386"/>
      <c r="B17" s="94" t="s">
        <v>635</v>
      </c>
      <c r="C17" s="70"/>
      <c r="D17" s="32"/>
      <c r="E17" s="32"/>
      <c r="F17" s="32"/>
      <c r="G17" s="32"/>
      <c r="H17" s="32"/>
      <c r="I17" s="32"/>
      <c r="J17" s="32"/>
      <c r="K17" s="32"/>
      <c r="L17" s="32"/>
      <c r="M17" s="32"/>
      <c r="N17" s="32"/>
      <c r="O17" s="32"/>
      <c r="P17" s="32"/>
      <c r="Q17" s="32"/>
      <c r="R17" s="32"/>
      <c r="S17" s="33"/>
    </row>
    <row r="18" spans="1:19" ht="13.5" thickBot="1" x14ac:dyDescent="0.35">
      <c r="A18" s="1387"/>
      <c r="B18" s="95" t="s">
        <v>636</v>
      </c>
      <c r="C18" s="71"/>
      <c r="D18" s="34"/>
      <c r="E18" s="34"/>
      <c r="F18" s="34"/>
      <c r="G18" s="34"/>
      <c r="H18" s="34"/>
      <c r="I18" s="34"/>
      <c r="J18" s="34"/>
      <c r="K18" s="34"/>
      <c r="L18" s="34"/>
      <c r="M18" s="34"/>
      <c r="N18" s="34"/>
      <c r="O18" s="34"/>
      <c r="P18" s="34"/>
      <c r="Q18" s="34"/>
      <c r="R18" s="34"/>
      <c r="S18" s="35"/>
    </row>
    <row r="19" spans="1:19" x14ac:dyDescent="0.3">
      <c r="A19" s="1388"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389"/>
      <c r="B20" s="97" t="s">
        <v>634</v>
      </c>
      <c r="C20" s="73"/>
      <c r="D20" s="38"/>
      <c r="E20" s="38"/>
      <c r="F20" s="38"/>
      <c r="G20" s="38"/>
      <c r="H20" s="38"/>
      <c r="I20" s="38"/>
      <c r="J20" s="38"/>
      <c r="K20" s="38"/>
      <c r="L20" s="38"/>
      <c r="M20" s="38"/>
      <c r="N20" s="38"/>
      <c r="O20" s="38"/>
      <c r="P20" s="38"/>
      <c r="Q20" s="38"/>
      <c r="R20" s="38"/>
      <c r="S20" s="39"/>
    </row>
    <row r="21" spans="1:19" x14ac:dyDescent="0.3">
      <c r="A21" s="1389"/>
      <c r="B21" s="97" t="s">
        <v>635</v>
      </c>
      <c r="C21" s="73"/>
      <c r="D21" s="38"/>
      <c r="E21" s="38"/>
      <c r="F21" s="38"/>
      <c r="G21" s="38"/>
      <c r="H21" s="38"/>
      <c r="I21" s="38"/>
      <c r="J21" s="38"/>
      <c r="K21" s="38"/>
      <c r="L21" s="38"/>
      <c r="M21" s="38"/>
      <c r="N21" s="38"/>
      <c r="O21" s="38"/>
      <c r="P21" s="38"/>
      <c r="Q21" s="38"/>
      <c r="R21" s="38"/>
      <c r="S21" s="39"/>
    </row>
    <row r="22" spans="1:19" ht="13.5" thickBot="1" x14ac:dyDescent="0.35">
      <c r="A22" s="1390"/>
      <c r="B22" s="98" t="s">
        <v>636</v>
      </c>
      <c r="C22" s="74"/>
      <c r="D22" s="40"/>
      <c r="E22" s="40"/>
      <c r="F22" s="40"/>
      <c r="G22" s="40"/>
      <c r="H22" s="40"/>
      <c r="I22" s="40"/>
      <c r="J22" s="40"/>
      <c r="K22" s="40"/>
      <c r="L22" s="40"/>
      <c r="M22" s="40"/>
      <c r="N22" s="40"/>
      <c r="O22" s="40"/>
      <c r="P22" s="40"/>
      <c r="Q22" s="40"/>
      <c r="R22" s="40"/>
      <c r="S22" s="41"/>
    </row>
    <row r="23" spans="1:19" x14ac:dyDescent="0.3">
      <c r="A23" s="1391"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392"/>
      <c r="B24" s="100" t="s">
        <v>634</v>
      </c>
      <c r="C24" s="76"/>
      <c r="D24" s="44"/>
      <c r="E24" s="44"/>
      <c r="F24" s="44"/>
      <c r="G24" s="44"/>
      <c r="H24" s="44"/>
      <c r="I24" s="44"/>
      <c r="J24" s="44"/>
      <c r="K24" s="44"/>
      <c r="L24" s="44"/>
      <c r="M24" s="44"/>
      <c r="N24" s="44"/>
      <c r="O24" s="44"/>
      <c r="P24" s="44"/>
      <c r="Q24" s="44"/>
      <c r="R24" s="44"/>
      <c r="S24" s="45"/>
    </row>
    <row r="25" spans="1:19" x14ac:dyDescent="0.3">
      <c r="A25" s="1392"/>
      <c r="B25" s="100" t="s">
        <v>635</v>
      </c>
      <c r="C25" s="76"/>
      <c r="D25" s="44"/>
      <c r="E25" s="44"/>
      <c r="F25" s="44"/>
      <c r="G25" s="44"/>
      <c r="H25" s="44"/>
      <c r="I25" s="44"/>
      <c r="J25" s="44"/>
      <c r="K25" s="44"/>
      <c r="L25" s="44"/>
      <c r="M25" s="44"/>
      <c r="N25" s="44"/>
      <c r="O25" s="44"/>
      <c r="P25" s="44"/>
      <c r="Q25" s="44"/>
      <c r="R25" s="44"/>
      <c r="S25" s="45"/>
    </row>
    <row r="26" spans="1:19" ht="13.5" thickBot="1" x14ac:dyDescent="0.35">
      <c r="A26" s="1393"/>
      <c r="B26" s="101" t="s">
        <v>636</v>
      </c>
      <c r="C26" s="77"/>
      <c r="D26" s="46"/>
      <c r="E26" s="46"/>
      <c r="F26" s="46"/>
      <c r="G26" s="46"/>
      <c r="H26" s="46"/>
      <c r="I26" s="46"/>
      <c r="J26" s="46"/>
      <c r="K26" s="46"/>
      <c r="L26" s="46"/>
      <c r="M26" s="46"/>
      <c r="N26" s="46"/>
      <c r="O26" s="46"/>
      <c r="P26" s="46"/>
      <c r="Q26" s="46"/>
      <c r="R26" s="46"/>
      <c r="S26" s="47"/>
    </row>
    <row r="27" spans="1:19" x14ac:dyDescent="0.3">
      <c r="A27" s="1369"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370"/>
      <c r="B28" s="103" t="s">
        <v>634</v>
      </c>
      <c r="C28" s="79"/>
      <c r="D28" s="50"/>
      <c r="E28" s="50"/>
      <c r="F28" s="50"/>
      <c r="G28" s="50"/>
      <c r="H28" s="50"/>
      <c r="I28" s="50"/>
      <c r="J28" s="50"/>
      <c r="K28" s="50"/>
      <c r="L28" s="50"/>
      <c r="M28" s="50"/>
      <c r="N28" s="50"/>
      <c r="O28" s="50"/>
      <c r="P28" s="50"/>
      <c r="Q28" s="50"/>
      <c r="R28" s="50"/>
      <c r="S28" s="51"/>
    </row>
    <row r="29" spans="1:19" x14ac:dyDescent="0.3">
      <c r="A29" s="1370"/>
      <c r="B29" s="103" t="s">
        <v>635</v>
      </c>
      <c r="C29" s="79"/>
      <c r="D29" s="50"/>
      <c r="E29" s="50"/>
      <c r="F29" s="50"/>
      <c r="G29" s="50"/>
      <c r="H29" s="50"/>
      <c r="I29" s="50"/>
      <c r="J29" s="50"/>
      <c r="K29" s="50"/>
      <c r="L29" s="50"/>
      <c r="M29" s="50"/>
      <c r="N29" s="50"/>
      <c r="O29" s="50"/>
      <c r="P29" s="50"/>
      <c r="Q29" s="50"/>
      <c r="R29" s="50"/>
      <c r="S29" s="51"/>
    </row>
    <row r="30" spans="1:19" ht="13.5" thickBot="1" x14ac:dyDescent="0.35">
      <c r="A30" s="1371"/>
      <c r="B30" s="104" t="s">
        <v>636</v>
      </c>
      <c r="C30" s="80"/>
      <c r="D30" s="52"/>
      <c r="E30" s="52"/>
      <c r="F30" s="52"/>
      <c r="G30" s="52"/>
      <c r="H30" s="52"/>
      <c r="I30" s="52"/>
      <c r="J30" s="52"/>
      <c r="K30" s="52"/>
      <c r="L30" s="52"/>
      <c r="M30" s="52"/>
      <c r="N30" s="52"/>
      <c r="O30" s="52"/>
      <c r="P30" s="52"/>
      <c r="Q30" s="52"/>
      <c r="R30" s="52"/>
      <c r="S30" s="53"/>
    </row>
    <row r="31" spans="1:19" x14ac:dyDescent="0.3">
      <c r="A31" s="1372"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73"/>
      <c r="B32" s="106" t="s">
        <v>634</v>
      </c>
      <c r="C32" s="82"/>
      <c r="D32" s="56"/>
      <c r="E32" s="56"/>
      <c r="F32" s="56"/>
      <c r="G32" s="56"/>
      <c r="H32" s="56"/>
      <c r="I32" s="56"/>
      <c r="J32" s="56"/>
      <c r="K32" s="56"/>
      <c r="L32" s="56"/>
      <c r="M32" s="56"/>
      <c r="N32" s="56"/>
      <c r="O32" s="56"/>
      <c r="P32" s="56"/>
      <c r="Q32" s="56"/>
      <c r="R32" s="56"/>
      <c r="S32" s="57"/>
    </row>
    <row r="33" spans="1:19" x14ac:dyDescent="0.3">
      <c r="A33" s="1373"/>
      <c r="B33" s="106" t="s">
        <v>635</v>
      </c>
      <c r="C33" s="82"/>
      <c r="D33" s="56"/>
      <c r="E33" s="56"/>
      <c r="F33" s="56"/>
      <c r="G33" s="56"/>
      <c r="H33" s="56"/>
      <c r="I33" s="56"/>
      <c r="J33" s="56"/>
      <c r="K33" s="56"/>
      <c r="L33" s="56"/>
      <c r="M33" s="56"/>
      <c r="N33" s="56"/>
      <c r="O33" s="56"/>
      <c r="P33" s="56"/>
      <c r="Q33" s="56"/>
      <c r="R33" s="56"/>
      <c r="S33" s="57"/>
    </row>
    <row r="34" spans="1:19" ht="13.5" thickBot="1" x14ac:dyDescent="0.35">
      <c r="A34" s="1374"/>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395" t="s">
        <v>134</v>
      </c>
      <c r="C6" s="1364" t="s">
        <v>80</v>
      </c>
      <c r="D6" s="2" t="s">
        <v>135</v>
      </c>
      <c r="E6" s="2" t="s">
        <v>125</v>
      </c>
      <c r="F6" s="1363" t="s">
        <v>4</v>
      </c>
      <c r="H6" s="1364" t="s">
        <v>5</v>
      </c>
    </row>
    <row r="7" spans="1:8" x14ac:dyDescent="0.35">
      <c r="B7" s="1395"/>
      <c r="C7" s="1364"/>
      <c r="D7" s="2" t="s">
        <v>136</v>
      </c>
      <c r="E7" s="2" t="s">
        <v>126</v>
      </c>
      <c r="F7" s="1363"/>
      <c r="H7" s="1364"/>
    </row>
    <row r="8" spans="1:8" x14ac:dyDescent="0.35">
      <c r="B8" s="1395"/>
      <c r="C8" s="1364"/>
      <c r="D8" s="2" t="s">
        <v>137</v>
      </c>
      <c r="E8" s="2" t="s">
        <v>127</v>
      </c>
      <c r="F8" s="1363"/>
      <c r="H8" s="1364"/>
    </row>
    <row r="9" spans="1:8" x14ac:dyDescent="0.35">
      <c r="B9" s="1395"/>
      <c r="C9" s="1364"/>
      <c r="D9" s="2" t="s">
        <v>138</v>
      </c>
      <c r="E9" s="2" t="s">
        <v>128</v>
      </c>
      <c r="F9" s="1363"/>
      <c r="H9" s="1364"/>
    </row>
    <row r="10" spans="1:8" x14ac:dyDescent="0.35">
      <c r="B10" s="1395"/>
      <c r="C10" s="1364"/>
      <c r="D10" s="2" t="s">
        <v>139</v>
      </c>
      <c r="E10" s="2" t="s">
        <v>129</v>
      </c>
      <c r="F10" s="1363"/>
      <c r="H10" s="1364"/>
    </row>
    <row r="11" spans="1:8" x14ac:dyDescent="0.35">
      <c r="B11" s="1395"/>
      <c r="C11" s="1364"/>
      <c r="D11" s="2" t="s">
        <v>140</v>
      </c>
      <c r="E11" s="2" t="s">
        <v>130</v>
      </c>
      <c r="F11" s="1363"/>
      <c r="H11" s="1364"/>
    </row>
    <row r="12" spans="1:8" x14ac:dyDescent="0.35">
      <c r="B12" s="1395"/>
      <c r="C12" s="1364"/>
      <c r="D12" s="2" t="s">
        <v>141</v>
      </c>
      <c r="E12" s="2" t="s">
        <v>131</v>
      </c>
      <c r="F12" s="1363"/>
      <c r="H12" s="1364"/>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363" t="s">
        <v>9</v>
      </c>
    </row>
    <row r="17" spans="1:8" x14ac:dyDescent="0.35">
      <c r="B17" s="3" t="s">
        <v>147</v>
      </c>
      <c r="C17" s="3" t="s">
        <v>143</v>
      </c>
      <c r="D17" s="2" t="str">
        <f>CONCATENATE(B17,".SF1")</f>
        <v>An2.C4.SF1</v>
      </c>
      <c r="E17" s="2" t="s">
        <v>144</v>
      </c>
      <c r="F17" s="1363"/>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363" t="s">
        <v>4</v>
      </c>
      <c r="H21" s="1" t="s">
        <v>14</v>
      </c>
    </row>
    <row r="22" spans="1:8" x14ac:dyDescent="0.35">
      <c r="B22" s="3" t="s">
        <v>162</v>
      </c>
      <c r="C22" s="2" t="s">
        <v>159</v>
      </c>
      <c r="D22" s="2" t="s">
        <v>166</v>
      </c>
      <c r="E22" s="2" t="s">
        <v>151</v>
      </c>
      <c r="F22" s="1363"/>
    </row>
    <row r="23" spans="1:8" x14ac:dyDescent="0.35">
      <c r="B23" s="3" t="s">
        <v>163</v>
      </c>
      <c r="C23" s="2" t="s">
        <v>156</v>
      </c>
      <c r="D23" s="2" t="s">
        <v>167</v>
      </c>
      <c r="E23" s="2" t="s">
        <v>152</v>
      </c>
      <c r="F23" s="1363"/>
    </row>
    <row r="24" spans="1:8" ht="29" x14ac:dyDescent="0.35">
      <c r="B24" s="3" t="s">
        <v>164</v>
      </c>
      <c r="C24" s="2" t="s">
        <v>157</v>
      </c>
      <c r="D24" s="2" t="s">
        <v>168</v>
      </c>
      <c r="E24" s="2" t="s">
        <v>153</v>
      </c>
      <c r="F24" s="1363"/>
    </row>
    <row r="25" spans="1:8" x14ac:dyDescent="0.35">
      <c r="B25" s="3" t="s">
        <v>172</v>
      </c>
      <c r="C25" s="2" t="s">
        <v>158</v>
      </c>
      <c r="D25" s="2" t="s">
        <v>169</v>
      </c>
      <c r="E25" s="2" t="s">
        <v>154</v>
      </c>
      <c r="F25" s="1363"/>
    </row>
    <row r="26" spans="1:8" x14ac:dyDescent="0.35">
      <c r="D26" s="2" t="s">
        <v>170</v>
      </c>
      <c r="E26" s="2" t="s">
        <v>155</v>
      </c>
      <c r="F26" s="1363"/>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363" t="s">
        <v>4</v>
      </c>
      <c r="H30" s="1362" t="s">
        <v>15</v>
      </c>
    </row>
    <row r="31" spans="1:8" x14ac:dyDescent="0.35">
      <c r="B31" s="3" t="s">
        <v>184</v>
      </c>
      <c r="C31" s="3" t="s">
        <v>180</v>
      </c>
      <c r="D31" s="2" t="s">
        <v>207</v>
      </c>
      <c r="E31" s="2" t="s">
        <v>174</v>
      </c>
      <c r="F31" s="1363"/>
      <c r="H31" s="1362"/>
    </row>
    <row r="32" spans="1:8" ht="29" x14ac:dyDescent="0.35">
      <c r="B32" s="3" t="s">
        <v>185</v>
      </c>
      <c r="C32" s="3" t="s">
        <v>181</v>
      </c>
      <c r="D32" s="2" t="s">
        <v>208</v>
      </c>
      <c r="E32" s="2" t="s">
        <v>175</v>
      </c>
      <c r="F32" s="1363"/>
      <c r="H32" s="1362"/>
    </row>
    <row r="33" spans="1:8" ht="29" x14ac:dyDescent="0.35">
      <c r="D33" s="2" t="s">
        <v>209</v>
      </c>
      <c r="E33" s="2" t="s">
        <v>176</v>
      </c>
      <c r="F33" s="1363"/>
      <c r="H33" s="1362"/>
    </row>
    <row r="34" spans="1:8" x14ac:dyDescent="0.35">
      <c r="D34" s="2" t="s">
        <v>210</v>
      </c>
      <c r="E34" s="2" t="s">
        <v>177</v>
      </c>
      <c r="G34" s="1363" t="s">
        <v>13</v>
      </c>
      <c r="H34" s="1362"/>
    </row>
    <row r="35" spans="1:8" x14ac:dyDescent="0.35">
      <c r="D35" s="2" t="s">
        <v>211</v>
      </c>
      <c r="E35" s="2" t="s">
        <v>178</v>
      </c>
      <c r="G35" s="1363"/>
      <c r="H35" s="1362"/>
    </row>
    <row r="36" spans="1:8" x14ac:dyDescent="0.35">
      <c r="D36" s="2" t="s">
        <v>212</v>
      </c>
      <c r="E36" s="2" t="s">
        <v>179</v>
      </c>
      <c r="G36" s="1363"/>
      <c r="H36" s="1362"/>
    </row>
    <row r="37" spans="1:8" x14ac:dyDescent="0.35">
      <c r="B37" s="3" t="s">
        <v>194</v>
      </c>
      <c r="C37" s="8" t="s">
        <v>186</v>
      </c>
      <c r="D37" s="2" t="s">
        <v>213</v>
      </c>
      <c r="E37" s="2" t="s">
        <v>83</v>
      </c>
      <c r="F37" s="1363" t="s">
        <v>9</v>
      </c>
      <c r="H37" s="1362" t="s">
        <v>17</v>
      </c>
    </row>
    <row r="38" spans="1:8" x14ac:dyDescent="0.35">
      <c r="B38" s="3" t="s">
        <v>195</v>
      </c>
      <c r="C38" s="3" t="s">
        <v>187</v>
      </c>
      <c r="F38" s="1363"/>
      <c r="H38" s="1362"/>
    </row>
    <row r="39" spans="1:8" x14ac:dyDescent="0.35">
      <c r="B39" s="3" t="s">
        <v>196</v>
      </c>
      <c r="C39" s="3" t="s">
        <v>188</v>
      </c>
      <c r="F39" s="1363"/>
      <c r="H39" s="1362"/>
    </row>
    <row r="40" spans="1:8" x14ac:dyDescent="0.35">
      <c r="B40" s="3" t="s">
        <v>197</v>
      </c>
      <c r="C40" s="9" t="s">
        <v>189</v>
      </c>
      <c r="D40" s="3" t="s">
        <v>214</v>
      </c>
      <c r="E40" s="2" t="s">
        <v>84</v>
      </c>
      <c r="G40" s="1363" t="s">
        <v>16</v>
      </c>
      <c r="H40" s="1362"/>
    </row>
    <row r="41" spans="1:8" x14ac:dyDescent="0.35">
      <c r="B41" s="3" t="s">
        <v>198</v>
      </c>
      <c r="C41" s="2" t="s">
        <v>190</v>
      </c>
      <c r="D41" s="2"/>
      <c r="G41" s="1363"/>
      <c r="H41" s="1362"/>
    </row>
    <row r="42" spans="1:8" x14ac:dyDescent="0.35">
      <c r="B42" s="3" t="s">
        <v>199</v>
      </c>
      <c r="C42" s="2" t="s">
        <v>191</v>
      </c>
      <c r="D42" s="2"/>
      <c r="G42" s="1363"/>
      <c r="H42" s="1362"/>
    </row>
    <row r="43" spans="1:8" x14ac:dyDescent="0.35">
      <c r="B43" s="3" t="s">
        <v>200</v>
      </c>
      <c r="C43" s="2" t="s">
        <v>192</v>
      </c>
      <c r="D43" s="2"/>
      <c r="G43" s="1363"/>
      <c r="H43" s="1362"/>
    </row>
    <row r="44" spans="1:8" x14ac:dyDescent="0.35">
      <c r="B44" s="3" t="s">
        <v>201</v>
      </c>
      <c r="C44" s="3" t="s">
        <v>193</v>
      </c>
      <c r="D44" s="2"/>
      <c r="G44" s="1363"/>
      <c r="H44" s="1362"/>
    </row>
    <row r="46" spans="1:8" x14ac:dyDescent="0.35">
      <c r="A46" s="4" t="s">
        <v>18</v>
      </c>
      <c r="H46" t="s">
        <v>19</v>
      </c>
    </row>
    <row r="47" spans="1:8" x14ac:dyDescent="0.35">
      <c r="B47" s="3" t="s">
        <v>205</v>
      </c>
      <c r="C47" s="3" t="s">
        <v>20</v>
      </c>
      <c r="D47" s="3" t="s">
        <v>215</v>
      </c>
      <c r="E47" s="2" t="s">
        <v>202</v>
      </c>
      <c r="G47" s="1363" t="s">
        <v>13</v>
      </c>
      <c r="H47" s="1364" t="s">
        <v>542</v>
      </c>
    </row>
    <row r="48" spans="1:8" x14ac:dyDescent="0.35">
      <c r="D48" s="3" t="s">
        <v>216</v>
      </c>
      <c r="E48" s="2" t="s">
        <v>203</v>
      </c>
      <c r="G48" s="1363"/>
      <c r="H48" s="1364"/>
    </row>
    <row r="49" spans="1:8" x14ac:dyDescent="0.35">
      <c r="D49" s="3" t="s">
        <v>217</v>
      </c>
      <c r="E49" s="2" t="s">
        <v>204</v>
      </c>
      <c r="G49" s="1363"/>
      <c r="H49" s="1364"/>
    </row>
    <row r="50" spans="1:8" x14ac:dyDescent="0.35">
      <c r="B50" s="3" t="s">
        <v>218</v>
      </c>
      <c r="C50" s="3" t="s">
        <v>21</v>
      </c>
      <c r="D50" s="3" t="s">
        <v>222</v>
      </c>
      <c r="E50" s="2" t="s">
        <v>219</v>
      </c>
      <c r="G50" s="1363" t="s">
        <v>13</v>
      </c>
    </row>
    <row r="51" spans="1:8" ht="29" x14ac:dyDescent="0.35">
      <c r="D51" s="3" t="s">
        <v>223</v>
      </c>
      <c r="E51" s="2" t="s">
        <v>220</v>
      </c>
      <c r="G51" s="1363"/>
    </row>
    <row r="52" spans="1:8" ht="29" x14ac:dyDescent="0.35">
      <c r="D52" s="3" t="s">
        <v>224</v>
      </c>
      <c r="E52" s="2" t="s">
        <v>221</v>
      </c>
      <c r="G52" s="1363"/>
    </row>
    <row r="53" spans="1:8" ht="29" x14ac:dyDescent="0.35">
      <c r="B53" s="3" t="s">
        <v>225</v>
      </c>
      <c r="C53" s="3" t="s">
        <v>85</v>
      </c>
      <c r="D53" s="3" t="s">
        <v>230</v>
      </c>
      <c r="E53" s="2" t="s">
        <v>226</v>
      </c>
      <c r="G53" s="1363" t="s">
        <v>13</v>
      </c>
    </row>
    <row r="54" spans="1:8" x14ac:dyDescent="0.35">
      <c r="C54" s="2"/>
      <c r="D54" s="3" t="s">
        <v>231</v>
      </c>
      <c r="E54" s="2" t="s">
        <v>227</v>
      </c>
      <c r="G54" s="1363"/>
    </row>
    <row r="55" spans="1:8" ht="29" x14ac:dyDescent="0.35">
      <c r="C55" s="2"/>
      <c r="D55" s="3" t="s">
        <v>232</v>
      </c>
      <c r="E55" s="2" t="s">
        <v>228</v>
      </c>
      <c r="G55" s="1363"/>
    </row>
    <row r="56" spans="1:8" x14ac:dyDescent="0.35">
      <c r="C56" s="2"/>
      <c r="D56" s="3" t="s">
        <v>233</v>
      </c>
      <c r="E56" s="2" t="s">
        <v>229</v>
      </c>
      <c r="G56" s="1363"/>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363" t="s">
        <v>16</v>
      </c>
      <c r="H69" s="1365" t="s">
        <v>89</v>
      </c>
    </row>
    <row r="70" spans="1:8" x14ac:dyDescent="0.35">
      <c r="B70" s="3" t="s">
        <v>263</v>
      </c>
      <c r="C70" s="2" t="s">
        <v>254</v>
      </c>
      <c r="D70" s="2" t="s">
        <v>266</v>
      </c>
      <c r="E70" s="2" t="s">
        <v>258</v>
      </c>
      <c r="G70" s="1363"/>
      <c r="H70" s="1365"/>
    </row>
    <row r="71" spans="1:8" x14ac:dyDescent="0.35">
      <c r="B71" s="3" t="s">
        <v>264</v>
      </c>
      <c r="C71" s="2" t="s">
        <v>255</v>
      </c>
      <c r="D71" s="2" t="s">
        <v>267</v>
      </c>
      <c r="E71" s="2" t="s">
        <v>259</v>
      </c>
      <c r="G71" s="1363"/>
      <c r="H71" s="1365"/>
    </row>
    <row r="72" spans="1:8" ht="29" x14ac:dyDescent="0.35">
      <c r="C72" s="2"/>
      <c r="D72" s="2" t="s">
        <v>268</v>
      </c>
      <c r="E72" s="2" t="s">
        <v>260</v>
      </c>
      <c r="G72" s="1363"/>
      <c r="H72" s="1365"/>
    </row>
    <row r="73" spans="1:8" ht="29" x14ac:dyDescent="0.35">
      <c r="C73" s="2"/>
      <c r="D73" s="2" t="s">
        <v>269</v>
      </c>
      <c r="E73" s="2" t="s">
        <v>261</v>
      </c>
      <c r="G73" s="1363"/>
      <c r="H73" s="1365"/>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362" t="s">
        <v>32</v>
      </c>
    </row>
    <row r="79" spans="1:8" x14ac:dyDescent="0.35">
      <c r="C79" s="5"/>
      <c r="D79" s="2" t="s">
        <v>272</v>
      </c>
      <c r="E79" s="2" t="s">
        <v>252</v>
      </c>
      <c r="F79" s="1363" t="s">
        <v>9</v>
      </c>
      <c r="H79" s="1362"/>
    </row>
    <row r="80" spans="1:8" x14ac:dyDescent="0.35">
      <c r="C80" s="5"/>
      <c r="D80" s="2" t="s">
        <v>273</v>
      </c>
      <c r="E80" s="2" t="s">
        <v>253</v>
      </c>
      <c r="F80" s="1363"/>
      <c r="H80" s="1362"/>
    </row>
    <row r="81" spans="2:8" x14ac:dyDescent="0.35">
      <c r="C81" s="5"/>
      <c r="D81" s="2" t="s">
        <v>274</v>
      </c>
      <c r="E81" s="2" t="s">
        <v>249</v>
      </c>
      <c r="G81" s="1363" t="s">
        <v>16</v>
      </c>
      <c r="H81" s="10"/>
    </row>
    <row r="82" spans="2:8" x14ac:dyDescent="0.35">
      <c r="C82" s="5"/>
      <c r="D82" s="2" t="s">
        <v>275</v>
      </c>
      <c r="E82" s="2" t="s">
        <v>250</v>
      </c>
      <c r="G82" s="1363"/>
      <c r="H82" s="10"/>
    </row>
    <row r="83" spans="2:8" x14ac:dyDescent="0.35">
      <c r="C83" s="5"/>
      <c r="D83" s="2" t="s">
        <v>276</v>
      </c>
      <c r="E83" s="2" t="s">
        <v>251</v>
      </c>
      <c r="G83" s="1363"/>
      <c r="H83" s="10"/>
    </row>
    <row r="85" spans="2:8" ht="29" x14ac:dyDescent="0.35">
      <c r="B85" s="3" t="s">
        <v>281</v>
      </c>
      <c r="C85" s="2" t="s">
        <v>280</v>
      </c>
      <c r="D85" s="2" t="s">
        <v>285</v>
      </c>
      <c r="E85" s="2" t="s">
        <v>91</v>
      </c>
      <c r="F85" s="1363" t="s">
        <v>4</v>
      </c>
      <c r="H85" s="1394" t="s">
        <v>92</v>
      </c>
    </row>
    <row r="86" spans="2:8" x14ac:dyDescent="0.35">
      <c r="B86" s="3" t="s">
        <v>282</v>
      </c>
      <c r="C86" s="2" t="s">
        <v>277</v>
      </c>
      <c r="D86" s="2"/>
      <c r="F86" s="1363"/>
      <c r="H86" s="1394"/>
    </row>
    <row r="87" spans="2:8" x14ac:dyDescent="0.35">
      <c r="B87" s="3" t="s">
        <v>283</v>
      </c>
      <c r="C87" s="2" t="s">
        <v>278</v>
      </c>
      <c r="D87" s="2"/>
      <c r="F87" s="1363"/>
      <c r="H87" s="1394"/>
    </row>
    <row r="88" spans="2:8" x14ac:dyDescent="0.35">
      <c r="B88" s="3" t="s">
        <v>284</v>
      </c>
      <c r="C88" s="2" t="s">
        <v>279</v>
      </c>
      <c r="D88" s="2"/>
      <c r="F88" s="1363"/>
      <c r="H88" s="1394"/>
    </row>
    <row r="90" spans="2:8" ht="72.5" x14ac:dyDescent="0.35">
      <c r="B90" s="3" t="s">
        <v>286</v>
      </c>
      <c r="C90" s="2" t="s">
        <v>33</v>
      </c>
      <c r="D90" s="2" t="s">
        <v>290</v>
      </c>
      <c r="E90" s="2" t="s">
        <v>34</v>
      </c>
      <c r="F90" s="6" t="s">
        <v>4</v>
      </c>
      <c r="H90" s="1362" t="s">
        <v>36</v>
      </c>
    </row>
    <row r="91" spans="2:8" ht="43.5" x14ac:dyDescent="0.35">
      <c r="B91" s="3" t="s">
        <v>287</v>
      </c>
      <c r="C91" s="2" t="s">
        <v>93</v>
      </c>
      <c r="D91" s="2" t="s">
        <v>291</v>
      </c>
      <c r="E91" s="2" t="s">
        <v>288</v>
      </c>
      <c r="F91" s="1363" t="s">
        <v>4</v>
      </c>
      <c r="H91" s="1362"/>
    </row>
    <row r="92" spans="2:8" x14ac:dyDescent="0.35">
      <c r="C92" s="2"/>
      <c r="D92" s="2" t="s">
        <v>292</v>
      </c>
      <c r="E92" s="2" t="s">
        <v>289</v>
      </c>
      <c r="F92" s="1363"/>
      <c r="H92" s="1362"/>
    </row>
    <row r="93" spans="2:8" x14ac:dyDescent="0.35">
      <c r="B93" s="3" t="s">
        <v>293</v>
      </c>
      <c r="C93" s="2" t="s">
        <v>94</v>
      </c>
      <c r="D93" s="2" t="s">
        <v>295</v>
      </c>
      <c r="E93" s="2" t="s">
        <v>95</v>
      </c>
      <c r="G93" s="6" t="s">
        <v>16</v>
      </c>
      <c r="H93" s="1362"/>
    </row>
    <row r="94" spans="2:8" ht="29" x14ac:dyDescent="0.35">
      <c r="B94" s="3" t="s">
        <v>294</v>
      </c>
      <c r="C94" s="2" t="s">
        <v>35</v>
      </c>
      <c r="D94" s="2" t="s">
        <v>296</v>
      </c>
      <c r="E94" s="2" t="s">
        <v>96</v>
      </c>
      <c r="F94" s="6" t="s">
        <v>4</v>
      </c>
      <c r="H94" s="1362"/>
    </row>
    <row r="96" spans="2:8" ht="101.5" x14ac:dyDescent="0.35">
      <c r="B96" s="3" t="s">
        <v>300</v>
      </c>
      <c r="C96" s="2" t="s">
        <v>97</v>
      </c>
      <c r="D96" s="3" t="s">
        <v>301</v>
      </c>
      <c r="E96" s="2" t="s">
        <v>297</v>
      </c>
      <c r="F96" s="1363" t="s">
        <v>4</v>
      </c>
      <c r="H96" s="1" t="s">
        <v>37</v>
      </c>
    </row>
    <row r="97" spans="2:8" x14ac:dyDescent="0.35">
      <c r="C97" s="2"/>
      <c r="D97" s="3" t="s">
        <v>302</v>
      </c>
      <c r="E97" s="2" t="s">
        <v>298</v>
      </c>
      <c r="F97" s="1363"/>
    </row>
    <row r="98" spans="2:8" x14ac:dyDescent="0.35">
      <c r="D98" s="3" t="s">
        <v>303</v>
      </c>
      <c r="E98" s="2" t="s">
        <v>299</v>
      </c>
      <c r="F98" s="1363"/>
    </row>
    <row r="99" spans="2:8" x14ac:dyDescent="0.35">
      <c r="B99" s="3" t="s">
        <v>304</v>
      </c>
      <c r="C99" s="2" t="s">
        <v>38</v>
      </c>
      <c r="D99" s="2" t="s">
        <v>305</v>
      </c>
      <c r="E99" s="2" t="s">
        <v>98</v>
      </c>
      <c r="F99" s="1363" t="s">
        <v>9</v>
      </c>
    </row>
    <row r="100" spans="2:8" ht="29" x14ac:dyDescent="0.35">
      <c r="B100" s="3" t="s">
        <v>306</v>
      </c>
      <c r="C100" s="3" t="s">
        <v>39</v>
      </c>
      <c r="D100" s="3" t="s">
        <v>307</v>
      </c>
      <c r="E100" s="2" t="s">
        <v>99</v>
      </c>
      <c r="F100" s="1363"/>
      <c r="H100" s="5" t="s">
        <v>100</v>
      </c>
    </row>
    <row r="101" spans="2:8" x14ac:dyDescent="0.35">
      <c r="B101" s="3" t="s">
        <v>314</v>
      </c>
      <c r="C101" s="3" t="s">
        <v>308</v>
      </c>
      <c r="G101" s="1363" t="s">
        <v>16</v>
      </c>
      <c r="H101" s="1364" t="s">
        <v>40</v>
      </c>
    </row>
    <row r="102" spans="2:8" x14ac:dyDescent="0.35">
      <c r="B102" s="3" t="s">
        <v>315</v>
      </c>
      <c r="C102" s="3" t="s">
        <v>309</v>
      </c>
      <c r="G102" s="1363"/>
      <c r="H102" s="1364"/>
    </row>
    <row r="103" spans="2:8" x14ac:dyDescent="0.35">
      <c r="B103" s="3" t="s">
        <v>316</v>
      </c>
      <c r="C103" s="3" t="s">
        <v>310</v>
      </c>
      <c r="G103" s="1363"/>
      <c r="H103" s="5"/>
    </row>
    <row r="104" spans="2:8" x14ac:dyDescent="0.35">
      <c r="B104" s="3" t="s">
        <v>317</v>
      </c>
      <c r="C104" s="3" t="s">
        <v>311</v>
      </c>
      <c r="G104" s="1363"/>
      <c r="H104" s="5"/>
    </row>
    <row r="105" spans="2:8" ht="29" x14ac:dyDescent="0.35">
      <c r="B105" s="3" t="s">
        <v>318</v>
      </c>
      <c r="C105" s="3" t="s">
        <v>312</v>
      </c>
      <c r="D105" s="3" t="str">
        <f>CONCATENATE(B105,".SF1")</f>
        <v>Mod2.C17.SF1</v>
      </c>
      <c r="E105" s="2" t="s">
        <v>320</v>
      </c>
      <c r="G105" s="1363"/>
      <c r="H105" s="5"/>
    </row>
    <row r="106" spans="2:8" ht="29" x14ac:dyDescent="0.35">
      <c r="B106" s="3" t="s">
        <v>319</v>
      </c>
      <c r="C106" s="3" t="s">
        <v>313</v>
      </c>
      <c r="D106" s="3" t="str">
        <f>CONCATENATE(B106,".SF1")</f>
        <v>Mod2.C18.SF1</v>
      </c>
      <c r="E106" s="2" t="s">
        <v>321</v>
      </c>
      <c r="G106" s="1363"/>
      <c r="H106" s="5"/>
    </row>
    <row r="107" spans="2:8" x14ac:dyDescent="0.35">
      <c r="H107" s="5"/>
    </row>
    <row r="108" spans="2:8" x14ac:dyDescent="0.35">
      <c r="B108" s="3" t="s">
        <v>328</v>
      </c>
      <c r="C108" s="3" t="s">
        <v>322</v>
      </c>
      <c r="D108" s="3" t="str">
        <f>CONCATENATE(B108,".SF1")</f>
        <v>Mod2.C19.SF1</v>
      </c>
      <c r="E108" s="2" t="s">
        <v>334</v>
      </c>
      <c r="F108" s="1363" t="s">
        <v>9</v>
      </c>
      <c r="H108" s="5"/>
    </row>
    <row r="109" spans="2:8" x14ac:dyDescent="0.35">
      <c r="B109" s="3" t="s">
        <v>329</v>
      </c>
      <c r="C109" s="3" t="s">
        <v>323</v>
      </c>
      <c r="D109" s="3" t="s">
        <v>336</v>
      </c>
      <c r="E109" s="2" t="s">
        <v>335</v>
      </c>
      <c r="F109" s="1363"/>
      <c r="H109" s="5"/>
    </row>
    <row r="110" spans="2:8" x14ac:dyDescent="0.35">
      <c r="B110" s="3" t="s">
        <v>330</v>
      </c>
      <c r="C110" s="3" t="s">
        <v>324</v>
      </c>
      <c r="F110" s="1363"/>
      <c r="H110" s="5"/>
    </row>
    <row r="111" spans="2:8" x14ac:dyDescent="0.35">
      <c r="B111" s="3" t="s">
        <v>331</v>
      </c>
      <c r="C111" s="3" t="s">
        <v>325</v>
      </c>
      <c r="F111" s="1363"/>
    </row>
    <row r="112" spans="2:8" x14ac:dyDescent="0.35">
      <c r="B112" s="3" t="s">
        <v>332</v>
      </c>
      <c r="C112" s="2" t="s">
        <v>326</v>
      </c>
      <c r="D112" s="2"/>
      <c r="F112" s="1363"/>
    </row>
    <row r="113" spans="2:8" x14ac:dyDescent="0.35">
      <c r="B113" s="3" t="s">
        <v>333</v>
      </c>
      <c r="C113" s="3" t="s">
        <v>327</v>
      </c>
      <c r="F113" s="1363"/>
    </row>
    <row r="114" spans="2:8" ht="29" x14ac:dyDescent="0.35">
      <c r="B114" s="3" t="s">
        <v>346</v>
      </c>
      <c r="C114" s="2" t="s">
        <v>337</v>
      </c>
      <c r="D114" s="3" t="s">
        <v>359</v>
      </c>
      <c r="E114" s="2" t="s">
        <v>355</v>
      </c>
      <c r="F114" s="1363" t="s">
        <v>9</v>
      </c>
      <c r="H114" s="1364" t="s">
        <v>101</v>
      </c>
    </row>
    <row r="115" spans="2:8" x14ac:dyDescent="0.35">
      <c r="B115" s="3" t="s">
        <v>347</v>
      </c>
      <c r="C115" s="2" t="s">
        <v>338</v>
      </c>
      <c r="D115" s="3" t="s">
        <v>360</v>
      </c>
      <c r="E115" s="2" t="s">
        <v>356</v>
      </c>
      <c r="F115" s="1363"/>
      <c r="H115" s="1364"/>
    </row>
    <row r="116" spans="2:8" ht="29" x14ac:dyDescent="0.35">
      <c r="B116" s="3" t="s">
        <v>348</v>
      </c>
      <c r="C116" s="2" t="s">
        <v>339</v>
      </c>
      <c r="D116" s="3" t="s">
        <v>361</v>
      </c>
      <c r="E116" s="2" t="s">
        <v>357</v>
      </c>
      <c r="F116" s="1363"/>
      <c r="H116" s="1364"/>
    </row>
    <row r="117" spans="2:8" x14ac:dyDescent="0.35">
      <c r="B117" s="3" t="s">
        <v>349</v>
      </c>
      <c r="C117" s="2" t="s">
        <v>340</v>
      </c>
      <c r="D117" s="3" t="s">
        <v>362</v>
      </c>
      <c r="E117" s="2" t="s">
        <v>358</v>
      </c>
      <c r="F117" s="1363"/>
      <c r="H117" s="1364"/>
    </row>
    <row r="118" spans="2:8" ht="29" x14ac:dyDescent="0.35">
      <c r="B118" s="3" t="s">
        <v>350</v>
      </c>
      <c r="C118" s="2" t="s">
        <v>341</v>
      </c>
      <c r="F118" s="1363"/>
      <c r="H118" s="1364"/>
    </row>
    <row r="119" spans="2:8" x14ac:dyDescent="0.35">
      <c r="B119" s="3" t="s">
        <v>351</v>
      </c>
      <c r="C119" s="2" t="s">
        <v>342</v>
      </c>
      <c r="F119" s="1363"/>
      <c r="H119" s="1364"/>
    </row>
    <row r="120" spans="2:8" x14ac:dyDescent="0.35">
      <c r="B120" s="3" t="s">
        <v>352</v>
      </c>
      <c r="C120" s="2" t="s">
        <v>343</v>
      </c>
      <c r="F120" s="1363"/>
      <c r="H120" s="1364"/>
    </row>
    <row r="121" spans="2:8" x14ac:dyDescent="0.35">
      <c r="B121" s="3" t="s">
        <v>353</v>
      </c>
      <c r="C121" s="2" t="s">
        <v>344</v>
      </c>
      <c r="F121" s="1363"/>
      <c r="H121" s="1364"/>
    </row>
    <row r="122" spans="2:8" x14ac:dyDescent="0.35">
      <c r="B122" s="3" t="s">
        <v>354</v>
      </c>
      <c r="C122" s="2" t="s">
        <v>345</v>
      </c>
      <c r="F122" s="1363"/>
      <c r="H122" s="1364"/>
    </row>
    <row r="123" spans="2:8" x14ac:dyDescent="0.35">
      <c r="B123" s="3" t="s">
        <v>372</v>
      </c>
      <c r="C123" s="3" t="s">
        <v>363</v>
      </c>
      <c r="D123" s="3" t="str">
        <f>CONCATENATE(B123,".SF1")</f>
        <v>Mod2.C34.SF1</v>
      </c>
      <c r="E123" s="2" t="s">
        <v>102</v>
      </c>
      <c r="F123" s="1363"/>
      <c r="G123" s="1363" t="s">
        <v>13</v>
      </c>
    </row>
    <row r="124" spans="2:8" x14ac:dyDescent="0.35">
      <c r="B124" s="3" t="s">
        <v>373</v>
      </c>
      <c r="C124" s="3" t="s">
        <v>364</v>
      </c>
      <c r="F124" s="1363"/>
      <c r="G124" s="1363"/>
    </row>
    <row r="125" spans="2:8" x14ac:dyDescent="0.35">
      <c r="B125" s="3" t="s">
        <v>374</v>
      </c>
      <c r="C125" s="3" t="s">
        <v>365</v>
      </c>
      <c r="F125" s="1363"/>
      <c r="G125" s="1363"/>
    </row>
    <row r="126" spans="2:8" x14ac:dyDescent="0.35">
      <c r="B126" s="3" t="s">
        <v>375</v>
      </c>
      <c r="C126" s="3" t="s">
        <v>366</v>
      </c>
      <c r="F126" s="1363" t="s">
        <v>9</v>
      </c>
      <c r="H126" s="1362" t="s">
        <v>41</v>
      </c>
    </row>
    <row r="127" spans="2:8" x14ac:dyDescent="0.35">
      <c r="B127" s="3" t="s">
        <v>376</v>
      </c>
      <c r="C127" s="3" t="s">
        <v>367</v>
      </c>
      <c r="D127" s="3" t="str">
        <f>CONCATENATE(B127,".SF1")</f>
        <v>Mod2.C38.SF1</v>
      </c>
      <c r="E127" s="2" t="s">
        <v>381</v>
      </c>
      <c r="F127" s="1363"/>
      <c r="H127" s="1362"/>
    </row>
    <row r="128" spans="2:8" x14ac:dyDescent="0.35">
      <c r="B128" s="3" t="s">
        <v>377</v>
      </c>
      <c r="C128" s="3" t="s">
        <v>368</v>
      </c>
      <c r="D128" s="3" t="s">
        <v>383</v>
      </c>
      <c r="E128" s="2" t="s">
        <v>382</v>
      </c>
      <c r="F128" s="1363"/>
    </row>
    <row r="129" spans="1:8" x14ac:dyDescent="0.35">
      <c r="B129" s="3" t="s">
        <v>378</v>
      </c>
      <c r="C129" s="3" t="s">
        <v>369</v>
      </c>
      <c r="F129" s="1363"/>
    </row>
    <row r="130" spans="1:8" x14ac:dyDescent="0.35">
      <c r="B130" s="3" t="s">
        <v>379</v>
      </c>
      <c r="C130" s="2" t="s">
        <v>370</v>
      </c>
      <c r="D130" s="2"/>
      <c r="F130" s="1363"/>
    </row>
    <row r="131" spans="1:8" x14ac:dyDescent="0.35">
      <c r="B131" s="3" t="s">
        <v>380</v>
      </c>
      <c r="C131" s="3" t="s">
        <v>371</v>
      </c>
      <c r="F131" s="1363"/>
    </row>
    <row r="132" spans="1:8" x14ac:dyDescent="0.35">
      <c r="B132" s="3" t="s">
        <v>386</v>
      </c>
      <c r="C132" s="2" t="s">
        <v>384</v>
      </c>
      <c r="D132" s="3" t="str">
        <f>CONCATENATE(B132,".SF1")</f>
        <v>Mod2.C43.SF1</v>
      </c>
      <c r="E132" s="2" t="s">
        <v>42</v>
      </c>
      <c r="F132" s="1363" t="s">
        <v>9</v>
      </c>
    </row>
    <row r="133" spans="1:8" x14ac:dyDescent="0.35">
      <c r="B133" s="3" t="s">
        <v>387</v>
      </c>
      <c r="C133" s="3" t="s">
        <v>385</v>
      </c>
      <c r="F133" s="1363"/>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363" t="s">
        <v>13</v>
      </c>
      <c r="H139" s="10"/>
    </row>
    <row r="140" spans="1:8" ht="29" x14ac:dyDescent="0.35">
      <c r="D140" s="3" t="s">
        <v>396</v>
      </c>
      <c r="E140" s="2" t="s">
        <v>394</v>
      </c>
      <c r="G140" s="1363"/>
    </row>
    <row r="141" spans="1:8" x14ac:dyDescent="0.35">
      <c r="B141" s="3" t="s">
        <v>397</v>
      </c>
      <c r="C141" s="2" t="s">
        <v>107</v>
      </c>
      <c r="D141" s="3" t="str">
        <f>CONCATENATE(B141,".SF1")</f>
        <v>Mod3.C4.SF1</v>
      </c>
      <c r="E141" s="2" t="s">
        <v>393</v>
      </c>
      <c r="G141" s="1363" t="s">
        <v>13</v>
      </c>
    </row>
    <row r="142" spans="1:8" ht="29" x14ac:dyDescent="0.35">
      <c r="D142" s="3" t="s">
        <v>398</v>
      </c>
      <c r="E142" s="2" t="s">
        <v>394</v>
      </c>
      <c r="G142" s="1363"/>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363" t="s">
        <v>16</v>
      </c>
      <c r="H146" s="1362" t="s">
        <v>48</v>
      </c>
    </row>
    <row r="147" spans="1:8" x14ac:dyDescent="0.35">
      <c r="B147" s="3" t="s">
        <v>405</v>
      </c>
      <c r="C147" s="3" t="s">
        <v>399</v>
      </c>
      <c r="D147" s="3" t="str">
        <f>CONCATENATE(B147,".SF1")</f>
        <v>Res1.C2.SF1</v>
      </c>
      <c r="E147" s="2" t="s">
        <v>402</v>
      </c>
      <c r="G147" s="1363"/>
      <c r="H147" s="1362"/>
    </row>
    <row r="148" spans="1:8" ht="29" x14ac:dyDescent="0.35">
      <c r="B148" s="3" t="s">
        <v>406</v>
      </c>
      <c r="C148" s="3" t="s">
        <v>400</v>
      </c>
      <c r="D148" s="3" t="str">
        <f>CONCATENATE(B148,".SF1")</f>
        <v>Res1.C3.SF1</v>
      </c>
      <c r="E148" s="2" t="s">
        <v>403</v>
      </c>
      <c r="G148" s="1363"/>
      <c r="H148" s="1362"/>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363" t="s">
        <v>4</v>
      </c>
      <c r="H152" s="1362" t="s">
        <v>417</v>
      </c>
    </row>
    <row r="153" spans="1:8" x14ac:dyDescent="0.35">
      <c r="B153" s="3" t="s">
        <v>418</v>
      </c>
      <c r="C153" s="3" t="s">
        <v>412</v>
      </c>
      <c r="D153" s="3" t="s">
        <v>420</v>
      </c>
      <c r="E153" s="2" t="s">
        <v>415</v>
      </c>
      <c r="F153" s="1363"/>
      <c r="H153" s="1362"/>
    </row>
    <row r="154" spans="1:8" x14ac:dyDescent="0.35">
      <c r="B154" s="3" t="s">
        <v>419</v>
      </c>
      <c r="C154" s="2" t="s">
        <v>411</v>
      </c>
      <c r="D154" s="3" t="s">
        <v>421</v>
      </c>
      <c r="E154" s="2" t="s">
        <v>416</v>
      </c>
      <c r="F154" s="1363"/>
      <c r="H154" s="1362"/>
    </row>
    <row r="155" spans="1:8" x14ac:dyDescent="0.35">
      <c r="B155" s="3" t="s">
        <v>422</v>
      </c>
      <c r="C155" s="2" t="s">
        <v>437</v>
      </c>
      <c r="G155" s="1363" t="s">
        <v>16</v>
      </c>
      <c r="H155" s="1364" t="s">
        <v>430</v>
      </c>
    </row>
    <row r="156" spans="1:8" x14ac:dyDescent="0.35">
      <c r="B156" s="3" t="s">
        <v>423</v>
      </c>
      <c r="C156" s="2" t="s">
        <v>440</v>
      </c>
      <c r="D156" s="3" t="str">
        <f>CONCATENATE(B156,".SF1")</f>
        <v>Res2.C5.SF1</v>
      </c>
      <c r="E156" s="2" t="s">
        <v>427</v>
      </c>
      <c r="G156" s="1363"/>
      <c r="H156" s="1364"/>
    </row>
    <row r="157" spans="1:8" x14ac:dyDescent="0.35">
      <c r="B157" s="3" t="s">
        <v>424</v>
      </c>
      <c r="C157" s="2" t="s">
        <v>438</v>
      </c>
      <c r="D157" s="3" t="str">
        <f t="shared" ref="D157:D164" si="0">CONCATENATE(B157,".SF1")</f>
        <v>Res2.C6.SF1</v>
      </c>
      <c r="E157" s="2" t="s">
        <v>428</v>
      </c>
      <c r="G157" s="1363"/>
      <c r="H157" s="1364"/>
    </row>
    <row r="158" spans="1:8" x14ac:dyDescent="0.35">
      <c r="B158" s="3" t="s">
        <v>425</v>
      </c>
      <c r="C158" s="2" t="s">
        <v>439</v>
      </c>
      <c r="D158" s="3" t="str">
        <f t="shared" si="0"/>
        <v>Res2.C7.SF1</v>
      </c>
      <c r="E158" s="2" t="s">
        <v>429</v>
      </c>
      <c r="G158" s="1363"/>
      <c r="H158" s="1364"/>
    </row>
    <row r="159" spans="1:8" x14ac:dyDescent="0.35">
      <c r="B159" s="3" t="s">
        <v>426</v>
      </c>
      <c r="C159" s="2" t="s">
        <v>435</v>
      </c>
      <c r="D159" s="3" t="str">
        <f t="shared" si="0"/>
        <v>Res2.C8.SF1</v>
      </c>
      <c r="E159" s="2" t="s">
        <v>431</v>
      </c>
      <c r="F159" s="1363" t="s">
        <v>4</v>
      </c>
      <c r="H159" s="10"/>
    </row>
    <row r="160" spans="1:8" x14ac:dyDescent="0.35">
      <c r="B160" s="3" t="s">
        <v>433</v>
      </c>
      <c r="C160" s="2" t="s">
        <v>436</v>
      </c>
      <c r="D160" s="3" t="str">
        <f t="shared" si="0"/>
        <v>Res2.C9.SF1</v>
      </c>
      <c r="E160" s="2" t="s">
        <v>432</v>
      </c>
      <c r="F160" s="1363"/>
      <c r="H160" s="10"/>
    </row>
    <row r="161" spans="2:8" ht="29" x14ac:dyDescent="0.35">
      <c r="B161" s="3" t="s">
        <v>434</v>
      </c>
      <c r="C161" s="2" t="s">
        <v>441</v>
      </c>
      <c r="D161" s="3" t="str">
        <f t="shared" si="0"/>
        <v>Res2.C10.SF1</v>
      </c>
      <c r="E161" s="2" t="s">
        <v>444</v>
      </c>
      <c r="G161" s="1362" t="s">
        <v>16</v>
      </c>
      <c r="H161" s="1362" t="s">
        <v>446</v>
      </c>
    </row>
    <row r="162" spans="2:8" ht="29" x14ac:dyDescent="0.35">
      <c r="B162" s="3" t="s">
        <v>443</v>
      </c>
      <c r="C162" s="2" t="s">
        <v>442</v>
      </c>
      <c r="D162" s="3" t="str">
        <f t="shared" si="0"/>
        <v>Res2.C11.SF1</v>
      </c>
      <c r="E162" s="2" t="s">
        <v>445</v>
      </c>
      <c r="G162" s="1362"/>
      <c r="H162" s="1362"/>
    </row>
    <row r="164" spans="2:8" x14ac:dyDescent="0.35">
      <c r="B164" s="3" t="s">
        <v>455</v>
      </c>
      <c r="C164" s="2" t="s">
        <v>109</v>
      </c>
      <c r="D164" s="3" t="str">
        <f t="shared" si="0"/>
        <v>Res2.C12.SF1</v>
      </c>
      <c r="E164" s="2" t="s">
        <v>108</v>
      </c>
      <c r="F164" s="1363" t="s">
        <v>9</v>
      </c>
      <c r="H164" s="1362" t="s">
        <v>454</v>
      </c>
    </row>
    <row r="165" spans="2:8" x14ac:dyDescent="0.35">
      <c r="B165" s="3" t="s">
        <v>456</v>
      </c>
      <c r="C165" s="2" t="s">
        <v>447</v>
      </c>
      <c r="D165" s="2"/>
      <c r="F165" s="1363"/>
      <c r="H165" s="1362"/>
    </row>
    <row r="166" spans="2:8" ht="29" x14ac:dyDescent="0.35">
      <c r="B166" s="3" t="s">
        <v>457</v>
      </c>
      <c r="C166" s="2" t="s">
        <v>448</v>
      </c>
      <c r="D166" s="2"/>
      <c r="F166" s="1363"/>
      <c r="H166" s="1362"/>
    </row>
    <row r="167" spans="2:8" x14ac:dyDescent="0.35">
      <c r="B167" s="3" t="s">
        <v>458</v>
      </c>
      <c r="C167" s="2" t="s">
        <v>449</v>
      </c>
      <c r="D167" s="3" t="str">
        <f>CONCATENATE(B167,".SF1")</f>
        <v>Res2.C15.SF1</v>
      </c>
      <c r="E167" s="2" t="s">
        <v>452</v>
      </c>
      <c r="F167" s="1363"/>
      <c r="H167" s="1362"/>
    </row>
    <row r="168" spans="2:8" x14ac:dyDescent="0.35">
      <c r="B168" s="3" t="s">
        <v>459</v>
      </c>
      <c r="C168" s="3" t="s">
        <v>450</v>
      </c>
      <c r="D168" s="3" t="s">
        <v>467</v>
      </c>
      <c r="E168" s="2" t="s">
        <v>453</v>
      </c>
      <c r="F168" s="1363"/>
      <c r="H168" s="1362"/>
    </row>
    <row r="169" spans="2:8" x14ac:dyDescent="0.35">
      <c r="B169" s="3" t="s">
        <v>460</v>
      </c>
      <c r="C169" s="2" t="s">
        <v>451</v>
      </c>
      <c r="F169" s="1363"/>
      <c r="H169" s="1362"/>
    </row>
    <row r="170" spans="2:8" ht="29" x14ac:dyDescent="0.35">
      <c r="D170" s="3" t="s">
        <v>468</v>
      </c>
      <c r="E170" s="2" t="s">
        <v>110</v>
      </c>
      <c r="G170" s="6" t="s">
        <v>13</v>
      </c>
      <c r="H170" s="1362"/>
    </row>
    <row r="171" spans="2:8" x14ac:dyDescent="0.35">
      <c r="C171" s="2"/>
      <c r="D171" s="2"/>
    </row>
    <row r="172" spans="2:8" x14ac:dyDescent="0.35">
      <c r="B172" s="3" t="s">
        <v>469</v>
      </c>
      <c r="C172" s="3" t="s">
        <v>461</v>
      </c>
      <c r="D172" s="3" t="str">
        <f>CONCATENATE(B172,".SF1")</f>
        <v>Res2.C18.SF1</v>
      </c>
      <c r="E172" s="2" t="s">
        <v>465</v>
      </c>
      <c r="F172" s="1363" t="s">
        <v>9</v>
      </c>
      <c r="H172" s="1366" t="s">
        <v>473</v>
      </c>
    </row>
    <row r="173" spans="2:8" x14ac:dyDescent="0.35">
      <c r="B173" s="3" t="s">
        <v>470</v>
      </c>
      <c r="C173" s="3" t="s">
        <v>462</v>
      </c>
      <c r="F173" s="1363"/>
      <c r="H173" s="1366"/>
    </row>
    <row r="174" spans="2:8" x14ac:dyDescent="0.35">
      <c r="B174" s="3" t="s">
        <v>471</v>
      </c>
      <c r="C174" s="5" t="s">
        <v>463</v>
      </c>
      <c r="D174" s="2"/>
      <c r="F174" s="1363"/>
      <c r="H174" s="1366"/>
    </row>
    <row r="175" spans="2:8" ht="29" x14ac:dyDescent="0.35">
      <c r="B175" s="3" t="s">
        <v>472</v>
      </c>
      <c r="C175" s="7" t="s">
        <v>464</v>
      </c>
      <c r="D175" s="3" t="str">
        <f>CONCATENATE(B175,".SF1")</f>
        <v>Res2.C21.SF1</v>
      </c>
      <c r="E175" s="2" t="s">
        <v>466</v>
      </c>
      <c r="F175" s="1363"/>
      <c r="H175" s="1366"/>
    </row>
    <row r="176" spans="2:8" ht="29" x14ac:dyDescent="0.35">
      <c r="B176" s="3" t="s">
        <v>476</v>
      </c>
      <c r="C176" s="3" t="s">
        <v>474</v>
      </c>
      <c r="D176" s="3" t="str">
        <f>CONCATENATE(B176,".SF1")</f>
        <v>Res2.C22.SF1</v>
      </c>
      <c r="E176" s="2" t="s">
        <v>478</v>
      </c>
      <c r="G176" s="1363" t="s">
        <v>16</v>
      </c>
      <c r="H176" s="1362" t="s">
        <v>51</v>
      </c>
    </row>
    <row r="177" spans="1:8" ht="29" x14ac:dyDescent="0.35">
      <c r="B177" s="3" t="s">
        <v>477</v>
      </c>
      <c r="C177" s="2" t="s">
        <v>475</v>
      </c>
      <c r="D177" s="2" t="s">
        <v>479</v>
      </c>
      <c r="E177" s="2" t="s">
        <v>111</v>
      </c>
      <c r="G177" s="1363"/>
      <c r="H177" s="1362"/>
    </row>
    <row r="178" spans="1:8" x14ac:dyDescent="0.35">
      <c r="B178" s="3" t="s">
        <v>482</v>
      </c>
      <c r="C178" s="3" t="s">
        <v>480</v>
      </c>
      <c r="G178" s="1363" t="s">
        <v>13</v>
      </c>
    </row>
    <row r="179" spans="1:8" ht="29" x14ac:dyDescent="0.35">
      <c r="B179" s="3" t="s">
        <v>483</v>
      </c>
      <c r="C179" s="2" t="s">
        <v>481</v>
      </c>
      <c r="D179" s="3" t="str">
        <f>CONCATENATE(B179,".SF1")</f>
        <v>Res2.C25.SF1</v>
      </c>
      <c r="E179" s="2" t="s">
        <v>111</v>
      </c>
      <c r="G179" s="1363"/>
    </row>
    <row r="181" spans="1:8" x14ac:dyDescent="0.35">
      <c r="A181" s="8" t="s">
        <v>52</v>
      </c>
      <c r="C181" s="2"/>
      <c r="D181" s="2"/>
    </row>
    <row r="182" spans="1:8" x14ac:dyDescent="0.35">
      <c r="B182" s="3" t="s">
        <v>484</v>
      </c>
      <c r="C182" s="3" t="s">
        <v>486</v>
      </c>
      <c r="D182" s="3" t="str">
        <f>CONCATENATE(B182,".SF1")</f>
        <v>Res3.C1.SF1</v>
      </c>
      <c r="E182" s="2" t="s">
        <v>112</v>
      </c>
      <c r="F182" s="6" t="s">
        <v>9</v>
      </c>
      <c r="H182" s="1362" t="s">
        <v>55</v>
      </c>
    </row>
    <row r="183" spans="1:8" x14ac:dyDescent="0.35">
      <c r="B183" s="3" t="s">
        <v>485</v>
      </c>
      <c r="C183" s="3" t="s">
        <v>53</v>
      </c>
      <c r="D183" s="3" t="str">
        <f>CONCATENATE(B183,".SF1")</f>
        <v>Res3.C2.SF1</v>
      </c>
      <c r="E183" s="2" t="s">
        <v>54</v>
      </c>
      <c r="F183" s="6" t="s">
        <v>9</v>
      </c>
      <c r="H183" s="1362"/>
    </row>
    <row r="184" spans="1:8" x14ac:dyDescent="0.35">
      <c r="B184" s="3" t="s">
        <v>489</v>
      </c>
      <c r="C184" s="2" t="s">
        <v>113</v>
      </c>
      <c r="D184" s="3" t="str">
        <f>CONCATENATE(B184,".SF1")</f>
        <v>Res3.C3.SF1</v>
      </c>
      <c r="E184" s="2" t="s">
        <v>487</v>
      </c>
      <c r="G184" s="1363" t="s">
        <v>13</v>
      </c>
    </row>
    <row r="185" spans="1:8" x14ac:dyDescent="0.35">
      <c r="D185" s="3" t="s">
        <v>490</v>
      </c>
      <c r="E185" s="2" t="s">
        <v>488</v>
      </c>
      <c r="G185" s="1363"/>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362" t="s">
        <v>493</v>
      </c>
    </row>
    <row r="189" spans="1:8" x14ac:dyDescent="0.35">
      <c r="B189" s="3" t="s">
        <v>495</v>
      </c>
      <c r="C189" s="3" t="s">
        <v>59</v>
      </c>
      <c r="D189" s="3" t="str">
        <f>CONCATENATE(B189,".SF1")</f>
        <v>Exp1.C2.SF1</v>
      </c>
      <c r="E189" s="2" t="s">
        <v>115</v>
      </c>
      <c r="F189" s="6" t="s">
        <v>4</v>
      </c>
      <c r="H189" s="1362"/>
    </row>
    <row r="190" spans="1:8" x14ac:dyDescent="0.35">
      <c r="B190" s="3" t="s">
        <v>496</v>
      </c>
      <c r="C190" s="3" t="s">
        <v>60</v>
      </c>
      <c r="D190" s="3" t="str">
        <f>CONCATENATE(B190,".SF1")</f>
        <v>Exp1.C3.SF1</v>
      </c>
      <c r="E190" s="2" t="s">
        <v>491</v>
      </c>
      <c r="G190" s="1363" t="s">
        <v>13</v>
      </c>
      <c r="H190" s="1362"/>
    </row>
    <row r="191" spans="1:8" x14ac:dyDescent="0.35">
      <c r="C191" s="2"/>
      <c r="D191" s="2" t="s">
        <v>497</v>
      </c>
      <c r="E191" s="2" t="s">
        <v>492</v>
      </c>
      <c r="G191" s="1363"/>
      <c r="H191" s="1362"/>
    </row>
    <row r="193" spans="1:8" x14ac:dyDescent="0.35">
      <c r="A193" s="8" t="s">
        <v>61</v>
      </c>
    </row>
    <row r="194" spans="1:8" x14ac:dyDescent="0.35">
      <c r="B194" s="3" t="s">
        <v>504</v>
      </c>
      <c r="C194" s="2" t="s">
        <v>498</v>
      </c>
      <c r="D194" s="3" t="str">
        <f>CONCATENATE(B194,".SF1")</f>
        <v>Exp2.C1.SF1</v>
      </c>
      <c r="E194" s="2" t="s">
        <v>499</v>
      </c>
      <c r="F194" s="1363" t="s">
        <v>9</v>
      </c>
    </row>
    <row r="195" spans="1:8" x14ac:dyDescent="0.35">
      <c r="D195" s="3" t="s">
        <v>506</v>
      </c>
      <c r="E195" s="2" t="s">
        <v>500</v>
      </c>
      <c r="F195" s="1363"/>
    </row>
    <row r="196" spans="1:8" x14ac:dyDescent="0.35">
      <c r="B196" s="3" t="s">
        <v>505</v>
      </c>
      <c r="C196" s="3" t="s">
        <v>62</v>
      </c>
      <c r="D196" s="3" t="str">
        <f>CONCATENATE(B196,".SF1")</f>
        <v>Exp2.C2.SF1</v>
      </c>
      <c r="E196" s="2" t="s">
        <v>501</v>
      </c>
      <c r="G196" s="1363" t="s">
        <v>13</v>
      </c>
    </row>
    <row r="197" spans="1:8" x14ac:dyDescent="0.35">
      <c r="D197" s="3" t="s">
        <v>507</v>
      </c>
      <c r="E197" s="2" t="s">
        <v>502</v>
      </c>
      <c r="G197" s="1363"/>
    </row>
    <row r="198" spans="1:8" x14ac:dyDescent="0.35">
      <c r="D198" s="3" t="s">
        <v>508</v>
      </c>
      <c r="E198" s="2" t="s">
        <v>503</v>
      </c>
      <c r="G198" s="1363"/>
    </row>
    <row r="199" spans="1:8" x14ac:dyDescent="0.35">
      <c r="A199" s="8"/>
      <c r="B199" s="3" t="s">
        <v>509</v>
      </c>
      <c r="C199" s="3" t="s">
        <v>510</v>
      </c>
      <c r="D199" s="3" t="str">
        <f>CONCATENATE(B199,".SF1")</f>
        <v>Exp2.C3.SF1</v>
      </c>
      <c r="E199" s="2" t="s">
        <v>514</v>
      </c>
      <c r="G199" s="1363" t="s">
        <v>13</v>
      </c>
    </row>
    <row r="200" spans="1:8" x14ac:dyDescent="0.35">
      <c r="A200" s="8"/>
      <c r="B200" s="3" t="s">
        <v>516</v>
      </c>
      <c r="C200" s="3" t="s">
        <v>511</v>
      </c>
      <c r="G200" s="1363"/>
      <c r="H200" s="1" t="s">
        <v>63</v>
      </c>
    </row>
    <row r="201" spans="1:8" x14ac:dyDescent="0.35">
      <c r="A201" s="8"/>
      <c r="B201" s="3" t="s">
        <v>517</v>
      </c>
      <c r="C201" s="3" t="s">
        <v>512</v>
      </c>
      <c r="G201" s="1363"/>
    </row>
    <row r="202" spans="1:8" x14ac:dyDescent="0.35">
      <c r="A202" s="8"/>
      <c r="B202" s="3" t="s">
        <v>518</v>
      </c>
      <c r="C202" s="3" t="s">
        <v>513</v>
      </c>
      <c r="D202" s="3" t="str">
        <f>CONCATENATE(B202,".SF1")</f>
        <v>Exp2.C6.SF1</v>
      </c>
      <c r="E202" s="2" t="s">
        <v>515</v>
      </c>
      <c r="G202" s="1363"/>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363" t="s">
        <v>13</v>
      </c>
    </row>
    <row r="207" spans="1:8" ht="29" x14ac:dyDescent="0.35">
      <c r="A207" s="8"/>
      <c r="B207" s="3" t="s">
        <v>527</v>
      </c>
      <c r="C207" s="3" t="s">
        <v>523</v>
      </c>
      <c r="D207" s="3" t="str">
        <f t="shared" si="1"/>
        <v>Exp3.C3.SF1</v>
      </c>
      <c r="E207" s="2" t="s">
        <v>525</v>
      </c>
      <c r="G207" s="1363"/>
      <c r="H207" s="1" t="s">
        <v>65</v>
      </c>
    </row>
    <row r="208" spans="1:8" x14ac:dyDescent="0.35">
      <c r="B208" s="3" t="s">
        <v>532</v>
      </c>
      <c r="C208" s="2" t="s">
        <v>117</v>
      </c>
      <c r="D208" s="3" t="str">
        <f t="shared" si="1"/>
        <v>Exp3.C4.SF1</v>
      </c>
      <c r="E208" s="2" t="s">
        <v>491</v>
      </c>
      <c r="G208" s="1363"/>
      <c r="H208"/>
    </row>
    <row r="209" spans="1:8" x14ac:dyDescent="0.35">
      <c r="B209" s="3" t="s">
        <v>533</v>
      </c>
      <c r="C209" s="3" t="s">
        <v>528</v>
      </c>
      <c r="D209" s="3" t="str">
        <f t="shared" si="1"/>
        <v>Exp3.C5.SF1</v>
      </c>
      <c r="E209" s="2" t="s">
        <v>530</v>
      </c>
      <c r="G209" s="1363"/>
      <c r="H209"/>
    </row>
    <row r="210" spans="1:8" x14ac:dyDescent="0.35">
      <c r="B210" s="3" t="s">
        <v>534</v>
      </c>
      <c r="C210" s="2" t="s">
        <v>529</v>
      </c>
      <c r="D210" s="3" t="str">
        <f t="shared" si="1"/>
        <v>Exp3.C6.SF1</v>
      </c>
      <c r="E210" s="2" t="s">
        <v>531</v>
      </c>
      <c r="G210" s="1363"/>
      <c r="H210"/>
    </row>
    <row r="211" spans="1:8" x14ac:dyDescent="0.35">
      <c r="B211" s="3" t="s">
        <v>539</v>
      </c>
      <c r="C211" s="3" t="s">
        <v>535</v>
      </c>
      <c r="D211" s="3" t="str">
        <f t="shared" si="1"/>
        <v>Exp3.C7.SF1</v>
      </c>
      <c r="E211" s="2" t="s">
        <v>537</v>
      </c>
      <c r="G211" s="1363"/>
    </row>
    <row r="212" spans="1:8" ht="29" x14ac:dyDescent="0.35">
      <c r="B212" s="3" t="s">
        <v>540</v>
      </c>
      <c r="C212" s="3" t="s">
        <v>536</v>
      </c>
      <c r="D212" s="3" t="s">
        <v>541</v>
      </c>
      <c r="E212" s="2" t="s">
        <v>538</v>
      </c>
      <c r="G212" s="1363"/>
    </row>
    <row r="213" spans="1:8" x14ac:dyDescent="0.35">
      <c r="B213" s="3" t="s">
        <v>547</v>
      </c>
      <c r="C213" s="2" t="s">
        <v>35</v>
      </c>
      <c r="D213" s="3" t="str">
        <f t="shared" si="1"/>
        <v>Exp3.C9.SF1</v>
      </c>
      <c r="E213" s="2" t="s">
        <v>66</v>
      </c>
      <c r="F213" s="6" t="s">
        <v>9</v>
      </c>
      <c r="H213" s="1362" t="s">
        <v>67</v>
      </c>
    </row>
    <row r="214" spans="1:8" ht="29" x14ac:dyDescent="0.35">
      <c r="B214" s="3" t="s">
        <v>548</v>
      </c>
      <c r="C214" s="2" t="s">
        <v>543</v>
      </c>
      <c r="D214" s="3" t="str">
        <f t="shared" si="1"/>
        <v>Exp3.C10.SF1</v>
      </c>
      <c r="E214" s="2" t="s">
        <v>118</v>
      </c>
      <c r="F214" s="6" t="s">
        <v>4</v>
      </c>
      <c r="H214" s="1362"/>
    </row>
    <row r="215" spans="1:8" ht="29" x14ac:dyDescent="0.35">
      <c r="B215" s="3" t="s">
        <v>549</v>
      </c>
      <c r="C215" s="2" t="s">
        <v>119</v>
      </c>
      <c r="D215" s="3" t="str">
        <f t="shared" si="1"/>
        <v>Exp3.C11.SF1</v>
      </c>
      <c r="E215" s="2" t="s">
        <v>544</v>
      </c>
      <c r="F215" s="1363" t="s">
        <v>4</v>
      </c>
      <c r="H215" s="1362" t="s">
        <v>546</v>
      </c>
    </row>
    <row r="216" spans="1:8" ht="29" x14ac:dyDescent="0.35">
      <c r="C216" s="2"/>
      <c r="D216" s="3" t="s">
        <v>550</v>
      </c>
      <c r="E216" s="2" t="s">
        <v>545</v>
      </c>
      <c r="F216" s="1363"/>
      <c r="H216" s="1362"/>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363" t="s">
        <v>9</v>
      </c>
      <c r="H220" s="1362" t="s">
        <v>556</v>
      </c>
    </row>
    <row r="221" spans="1:8" x14ac:dyDescent="0.35">
      <c r="B221" s="3" t="s">
        <v>559</v>
      </c>
      <c r="C221" s="2" t="s">
        <v>384</v>
      </c>
      <c r="D221" s="2"/>
      <c r="F221" s="1363"/>
      <c r="H221" s="1362"/>
    </row>
    <row r="222" spans="1:8" x14ac:dyDescent="0.35">
      <c r="B222" s="3" t="s">
        <v>560</v>
      </c>
      <c r="C222" s="3" t="s">
        <v>555</v>
      </c>
      <c r="F222" s="1363"/>
      <c r="H222" s="1362"/>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363" t="s">
        <v>9</v>
      </c>
      <c r="H226" s="1366" t="s">
        <v>566</v>
      </c>
    </row>
    <row r="227" spans="1:8" x14ac:dyDescent="0.35">
      <c r="D227" s="3" t="s">
        <v>568</v>
      </c>
      <c r="E227" s="2" t="s">
        <v>562</v>
      </c>
      <c r="F227" s="1363"/>
      <c r="H227" s="1366"/>
    </row>
    <row r="228" spans="1:8" x14ac:dyDescent="0.35">
      <c r="D228" s="3" t="s">
        <v>569</v>
      </c>
      <c r="E228" s="2" t="s">
        <v>563</v>
      </c>
      <c r="F228" s="1363"/>
      <c r="H228" s="1366"/>
    </row>
    <row r="229" spans="1:8" x14ac:dyDescent="0.35">
      <c r="C229" s="2"/>
      <c r="D229" s="3" t="s">
        <v>570</v>
      </c>
      <c r="E229" s="2" t="s">
        <v>564</v>
      </c>
      <c r="F229" s="1363"/>
      <c r="H229" s="1366"/>
    </row>
    <row r="230" spans="1:8" x14ac:dyDescent="0.35">
      <c r="D230" s="3" t="s">
        <v>571</v>
      </c>
      <c r="E230" s="2" t="s">
        <v>565</v>
      </c>
      <c r="F230" s="1363"/>
      <c r="H230" s="1366"/>
    </row>
    <row r="231" spans="1:8" x14ac:dyDescent="0.35">
      <c r="B231" s="3" t="s">
        <v>572</v>
      </c>
      <c r="C231" s="2" t="s">
        <v>124</v>
      </c>
      <c r="D231" s="3" t="str">
        <f>CONCATENATE(B231,".SF1")</f>
        <v>Com1.C2.SF1</v>
      </c>
      <c r="E231" s="2" t="s">
        <v>73</v>
      </c>
      <c r="G231" s="6" t="s">
        <v>13</v>
      </c>
      <c r="H231" s="1366"/>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363" t="s">
        <v>9</v>
      </c>
      <c r="H235" s="1362" t="s">
        <v>580</v>
      </c>
    </row>
    <row r="236" spans="1:8" x14ac:dyDescent="0.35">
      <c r="D236" s="3" t="s">
        <v>588</v>
      </c>
      <c r="E236" s="2" t="s">
        <v>577</v>
      </c>
      <c r="F236" s="1363"/>
      <c r="H236" s="1362"/>
    </row>
    <row r="237" spans="1:8" x14ac:dyDescent="0.35">
      <c r="D237" s="3" t="s">
        <v>589</v>
      </c>
      <c r="E237" s="2" t="s">
        <v>578</v>
      </c>
      <c r="F237" s="1363"/>
      <c r="H237" s="1362"/>
    </row>
    <row r="238" spans="1:8" x14ac:dyDescent="0.35">
      <c r="D238" s="3" t="s">
        <v>590</v>
      </c>
      <c r="E238" s="2" t="s">
        <v>579</v>
      </c>
      <c r="F238" s="1363"/>
      <c r="H238" s="1362"/>
    </row>
    <row r="239" spans="1:8" x14ac:dyDescent="0.35">
      <c r="B239" s="3" t="s">
        <v>586</v>
      </c>
      <c r="C239" s="3" t="s">
        <v>78</v>
      </c>
      <c r="D239" s="3" t="str">
        <f>CONCATENATE(B239,".SF1")</f>
        <v>Com2.C2.SF1</v>
      </c>
      <c r="E239" s="2" t="s">
        <v>581</v>
      </c>
      <c r="G239" s="1363" t="s">
        <v>13</v>
      </c>
    </row>
    <row r="240" spans="1:8" x14ac:dyDescent="0.35">
      <c r="D240" s="3" t="s">
        <v>592</v>
      </c>
      <c r="E240" s="2" t="s">
        <v>582</v>
      </c>
      <c r="G240" s="1363"/>
    </row>
    <row r="241" spans="1:8" x14ac:dyDescent="0.35">
      <c r="B241" s="3" t="s">
        <v>587</v>
      </c>
      <c r="C241" s="2" t="s">
        <v>583</v>
      </c>
      <c r="D241" s="3" t="str">
        <f>CONCATENATE(B241,".SF1")</f>
        <v>Com2.C3.SF1</v>
      </c>
      <c r="E241" s="2" t="s">
        <v>584</v>
      </c>
      <c r="F241" s="1363" t="s">
        <v>9</v>
      </c>
      <c r="H241" s="1362" t="s">
        <v>79</v>
      </c>
    </row>
    <row r="242" spans="1:8" ht="15" customHeight="1" x14ac:dyDescent="0.35">
      <c r="D242" s="3" t="s">
        <v>591</v>
      </c>
      <c r="E242" s="2" t="s">
        <v>585</v>
      </c>
      <c r="F242" s="1363"/>
      <c r="H242" s="1362"/>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399" t="s">
        <v>722</v>
      </c>
      <c r="B1" s="1363" t="s">
        <v>730</v>
      </c>
      <c r="C1" s="1363" t="s">
        <v>725</v>
      </c>
      <c r="D1" s="6" t="s">
        <v>732</v>
      </c>
      <c r="E1" t="s">
        <v>1153</v>
      </c>
      <c r="G1" s="1399" t="s">
        <v>723</v>
      </c>
      <c r="H1" s="1363" t="s">
        <v>748</v>
      </c>
      <c r="I1" s="1363" t="s">
        <v>749</v>
      </c>
      <c r="J1" s="6" t="s">
        <v>754</v>
      </c>
      <c r="K1" t="s">
        <v>1191</v>
      </c>
      <c r="M1" s="1399" t="s">
        <v>724</v>
      </c>
      <c r="N1" s="1363" t="s">
        <v>769</v>
      </c>
      <c r="O1" s="1363" t="s">
        <v>771</v>
      </c>
      <c r="P1" s="6" t="s">
        <v>776</v>
      </c>
      <c r="Q1" t="s">
        <v>1161</v>
      </c>
      <c r="U1" s="166" t="s">
        <v>791</v>
      </c>
      <c r="V1" s="167" t="s">
        <v>792</v>
      </c>
      <c r="W1" s="168" t="s">
        <v>793</v>
      </c>
    </row>
    <row r="2" spans="1:26" x14ac:dyDescent="0.35">
      <c r="A2" s="1399"/>
      <c r="B2" s="1363"/>
      <c r="C2" s="1363"/>
      <c r="D2" s="6" t="s">
        <v>733</v>
      </c>
      <c r="E2" t="s">
        <v>1155</v>
      </c>
      <c r="G2" s="1399"/>
      <c r="H2" s="1363"/>
      <c r="I2" s="1363"/>
      <c r="J2" s="6" t="s">
        <v>755</v>
      </c>
      <c r="K2" t="s">
        <v>1192</v>
      </c>
      <c r="M2" s="1399"/>
      <c r="N2" s="1363"/>
      <c r="O2" s="1363"/>
      <c r="P2" s="6" t="s">
        <v>777</v>
      </c>
      <c r="Q2" t="s">
        <v>1162</v>
      </c>
      <c r="S2" s="1396" t="s">
        <v>794</v>
      </c>
      <c r="T2" s="175" t="s">
        <v>1197</v>
      </c>
      <c r="U2" s="169" t="str">
        <f>E1</f>
        <v>De Maisonneuve Paul</v>
      </c>
      <c r="V2" s="161" t="str">
        <f>E2</f>
        <v>A1-2 - Hubert De Fraisse Lucas</v>
      </c>
      <c r="W2" s="162" t="str">
        <f>E3</f>
        <v>A1-3 - Itim Badis</v>
      </c>
      <c r="Z2" t="s">
        <v>1154</v>
      </c>
    </row>
    <row r="3" spans="1:26" x14ac:dyDescent="0.35">
      <c r="A3" s="1399"/>
      <c r="B3" s="1363"/>
      <c r="C3" s="1363"/>
      <c r="D3" s="6" t="s">
        <v>734</v>
      </c>
      <c r="E3" t="s">
        <v>1156</v>
      </c>
      <c r="G3" s="1399"/>
      <c r="H3" s="1363"/>
      <c r="I3" s="1363"/>
      <c r="J3" s="6" t="s">
        <v>756</v>
      </c>
      <c r="K3" t="s">
        <v>1193</v>
      </c>
      <c r="M3" s="1399"/>
      <c r="N3" s="1363"/>
      <c r="O3" s="1363"/>
      <c r="P3" s="6" t="s">
        <v>778</v>
      </c>
      <c r="Q3" t="s">
        <v>1163</v>
      </c>
      <c r="S3" s="1397"/>
      <c r="T3" s="176" t="s">
        <v>795</v>
      </c>
      <c r="U3" s="170" t="str">
        <f>E4</f>
        <v>A1-4 - Jacquier Corentin</v>
      </c>
      <c r="V3" s="159" t="str">
        <f>E5</f>
        <v>A1-5 - Jouve Simon</v>
      </c>
      <c r="W3" s="163" t="str">
        <f>E6</f>
        <v>A1-6 - Lucas Gabriel</v>
      </c>
      <c r="Z3" t="s">
        <v>1155</v>
      </c>
    </row>
    <row r="4" spans="1:26" x14ac:dyDescent="0.35">
      <c r="A4" s="1399"/>
      <c r="B4" s="1363"/>
      <c r="C4" s="1363" t="s">
        <v>726</v>
      </c>
      <c r="D4" s="6" t="s">
        <v>735</v>
      </c>
      <c r="E4" t="s">
        <v>1157</v>
      </c>
      <c r="G4" s="1399"/>
      <c r="H4" s="1363"/>
      <c r="I4" s="1363" t="s">
        <v>750</v>
      </c>
      <c r="J4" s="6" t="s">
        <v>757</v>
      </c>
      <c r="K4" t="s">
        <v>1194</v>
      </c>
      <c r="M4" s="1399"/>
      <c r="N4" s="1363"/>
      <c r="O4" s="1363" t="s">
        <v>772</v>
      </c>
      <c r="P4" s="6" t="s">
        <v>779</v>
      </c>
      <c r="Q4" t="s">
        <v>1164</v>
      </c>
      <c r="S4" s="1397"/>
      <c r="T4" s="176" t="s">
        <v>650</v>
      </c>
      <c r="U4" s="170" t="str">
        <f>E7</f>
        <v>C1-1 - Ramousse Benjamin</v>
      </c>
      <c r="V4" s="159" t="str">
        <f>E8</f>
        <v>C1-2 - Reymond Artus</v>
      </c>
      <c r="W4" s="163" t="str">
        <f>E9</f>
        <v>C1-3 - Salinas Maximilien</v>
      </c>
      <c r="Z4" t="s">
        <v>1156</v>
      </c>
    </row>
    <row r="5" spans="1:26" x14ac:dyDescent="0.35">
      <c r="A5" s="1399"/>
      <c r="B5" s="1363"/>
      <c r="C5" s="1363"/>
      <c r="D5" s="6" t="s">
        <v>736</v>
      </c>
      <c r="E5" t="s">
        <v>1158</v>
      </c>
      <c r="G5" s="1399"/>
      <c r="H5" s="1363"/>
      <c r="I5" s="1363"/>
      <c r="J5" s="6" t="s">
        <v>758</v>
      </c>
      <c r="K5" t="s">
        <v>1195</v>
      </c>
      <c r="M5" s="1399"/>
      <c r="N5" s="1363"/>
      <c r="O5" s="1363"/>
      <c r="P5" s="6" t="s">
        <v>780</v>
      </c>
      <c r="Q5" t="s">
        <v>1165</v>
      </c>
      <c r="S5" s="1397"/>
      <c r="T5" s="176" t="s">
        <v>1198</v>
      </c>
      <c r="U5" s="170" t="str">
        <f>E10</f>
        <v>C1-4 - Smaïl Méziaine</v>
      </c>
      <c r="V5" s="159" t="str">
        <f>E11</f>
        <v>C1-5 - Sobetsky Nathan</v>
      </c>
      <c r="W5" s="163" t="str">
        <f>E12</f>
        <v>C1-6 - Tibi Benjamin</v>
      </c>
      <c r="Z5" t="s">
        <v>1157</v>
      </c>
    </row>
    <row r="6" spans="1:26" ht="15" thickBot="1" x14ac:dyDescent="0.4">
      <c r="A6" s="1399"/>
      <c r="B6" s="1363"/>
      <c r="C6" s="1363"/>
      <c r="D6" s="6" t="s">
        <v>737</v>
      </c>
      <c r="E6" t="s">
        <v>1159</v>
      </c>
      <c r="G6" s="1399"/>
      <c r="H6" s="1363"/>
      <c r="I6" s="1363"/>
      <c r="J6" s="6" t="s">
        <v>759</v>
      </c>
      <c r="K6" t="s">
        <v>1196</v>
      </c>
      <c r="M6" s="1399"/>
      <c r="N6" s="1363"/>
      <c r="O6" s="1363"/>
      <c r="P6" s="6" t="s">
        <v>781</v>
      </c>
      <c r="Q6" t="s">
        <v>1166</v>
      </c>
      <c r="S6" s="1397"/>
      <c r="T6" s="177" t="s">
        <v>1124</v>
      </c>
      <c r="U6" s="171" t="str">
        <f>E13</f>
        <v>C1-7 - Vacher Axel</v>
      </c>
      <c r="V6" s="164" t="str">
        <f>E14</f>
        <v>C1-8 - Vincent Nicolas</v>
      </c>
      <c r="W6" s="165" t="str">
        <f>E15</f>
        <v>T15_3</v>
      </c>
      <c r="Z6" t="s">
        <v>1158</v>
      </c>
    </row>
    <row r="7" spans="1:26" x14ac:dyDescent="0.35">
      <c r="A7" s="1399"/>
      <c r="B7" s="1363"/>
      <c r="C7" s="1363" t="s">
        <v>727</v>
      </c>
      <c r="D7" s="6" t="s">
        <v>738</v>
      </c>
      <c r="E7" t="s">
        <v>1168</v>
      </c>
      <c r="G7" s="1399"/>
      <c r="H7" s="1363"/>
      <c r="I7" s="1363" t="s">
        <v>751</v>
      </c>
      <c r="J7" s="6" t="s">
        <v>760</v>
      </c>
      <c r="K7" t="s">
        <v>760</v>
      </c>
      <c r="M7" s="1399"/>
      <c r="N7" s="1363"/>
      <c r="O7" s="1363" t="s">
        <v>773</v>
      </c>
      <c r="P7" s="6" t="s">
        <v>782</v>
      </c>
      <c r="Q7" t="s">
        <v>782</v>
      </c>
      <c r="S7" s="1397"/>
      <c r="T7" s="181" t="s">
        <v>650</v>
      </c>
      <c r="U7" s="172" t="str">
        <f>K1</f>
        <v>C2-1 - Dubier Constance</v>
      </c>
      <c r="V7" s="173" t="str">
        <f>K2</f>
        <v>C2-2 - Dubosc De Pesquidoux Louis</v>
      </c>
      <c r="W7" s="174" t="str">
        <f>K3</f>
        <v>C2-3 - Dumont Alix</v>
      </c>
      <c r="Z7" t="s">
        <v>1159</v>
      </c>
    </row>
    <row r="8" spans="1:26" x14ac:dyDescent="0.35">
      <c r="A8" s="1399"/>
      <c r="B8" s="1363"/>
      <c r="C8" s="1363"/>
      <c r="D8" s="6" t="s">
        <v>739</v>
      </c>
      <c r="E8" t="s">
        <v>1169</v>
      </c>
      <c r="G8" s="1399"/>
      <c r="H8" s="1363"/>
      <c r="I8" s="1363"/>
      <c r="J8" s="6" t="s">
        <v>761</v>
      </c>
      <c r="K8" t="s">
        <v>761</v>
      </c>
      <c r="M8" s="1399"/>
      <c r="N8" s="1363"/>
      <c r="O8" s="1363"/>
      <c r="P8" s="6" t="s">
        <v>783</v>
      </c>
      <c r="Q8" t="s">
        <v>783</v>
      </c>
      <c r="S8" s="1397"/>
      <c r="T8" s="176" t="s">
        <v>1198</v>
      </c>
      <c r="U8" s="170" t="str">
        <f>K4</f>
        <v>C2-4 - Garnier Quentin</v>
      </c>
      <c r="V8" s="159" t="str">
        <f>K5</f>
        <v>C2-5 - Gonon Quentin</v>
      </c>
      <c r="W8" s="163" t="str">
        <f>K6</f>
        <v>C2-6 - Groisne Nathan</v>
      </c>
      <c r="Z8" t="s">
        <v>1160</v>
      </c>
    </row>
    <row r="9" spans="1:26" x14ac:dyDescent="0.35">
      <c r="A9" s="1399"/>
      <c r="B9" s="1363"/>
      <c r="C9" s="1363"/>
      <c r="D9" s="6" t="s">
        <v>740</v>
      </c>
      <c r="E9" t="s">
        <v>1170</v>
      </c>
      <c r="G9" s="1399"/>
      <c r="H9" s="1363"/>
      <c r="I9" s="1363"/>
      <c r="J9" s="6" t="s">
        <v>762</v>
      </c>
      <c r="K9" t="s">
        <v>762</v>
      </c>
      <c r="M9" s="1399"/>
      <c r="N9" s="1363"/>
      <c r="O9" s="1363"/>
      <c r="P9" s="6" t="s">
        <v>784</v>
      </c>
      <c r="Q9" t="s">
        <v>784</v>
      </c>
      <c r="S9" s="1397"/>
      <c r="T9" s="176"/>
      <c r="U9" s="170" t="str">
        <f>K7</f>
        <v>T14_1</v>
      </c>
      <c r="V9" s="159" t="str">
        <f>K8</f>
        <v>T14_2</v>
      </c>
      <c r="W9" s="163" t="str">
        <f>K9</f>
        <v>T14_3</v>
      </c>
      <c r="Z9" t="s">
        <v>1161</v>
      </c>
    </row>
    <row r="10" spans="1:26" x14ac:dyDescent="0.35">
      <c r="A10" s="1399"/>
      <c r="B10" s="1363" t="s">
        <v>731</v>
      </c>
      <c r="C10" s="1363" t="s">
        <v>728</v>
      </c>
      <c r="D10" s="6" t="s">
        <v>741</v>
      </c>
      <c r="E10" t="s">
        <v>1171</v>
      </c>
      <c r="G10" s="1399"/>
      <c r="H10" s="1363" t="s">
        <v>747</v>
      </c>
      <c r="I10" s="1363" t="s">
        <v>752</v>
      </c>
      <c r="J10" s="6" t="s">
        <v>763</v>
      </c>
      <c r="K10" t="s">
        <v>1177</v>
      </c>
      <c r="M10" s="1399"/>
      <c r="N10" s="1363" t="s">
        <v>770</v>
      </c>
      <c r="O10" s="1363" t="s">
        <v>774</v>
      </c>
      <c r="P10" s="6" t="s">
        <v>785</v>
      </c>
      <c r="Q10" t="s">
        <v>1184</v>
      </c>
      <c r="S10" s="1397"/>
      <c r="T10" s="176" t="s">
        <v>1197</v>
      </c>
      <c r="U10" s="170" t="str">
        <f>K10</f>
        <v>A2-1 - Acotto Jeffrey</v>
      </c>
      <c r="V10" s="159" t="str">
        <f>K11</f>
        <v>A2-2 - Barone Antoine</v>
      </c>
      <c r="W10" s="163" t="str">
        <f>K12</f>
        <v>A2-3 - Beaughon Antoine</v>
      </c>
      <c r="Z10" t="s">
        <v>1162</v>
      </c>
    </row>
    <row r="11" spans="1:26" ht="15" thickBot="1" x14ac:dyDescent="0.4">
      <c r="A11" s="1399"/>
      <c r="B11" s="1363"/>
      <c r="C11" s="1363"/>
      <c r="D11" s="6" t="s">
        <v>742</v>
      </c>
      <c r="E11" t="s">
        <v>1172</v>
      </c>
      <c r="G11" s="1399"/>
      <c r="H11" s="1363"/>
      <c r="I11" s="1363"/>
      <c r="J11" s="6" t="s">
        <v>764</v>
      </c>
      <c r="K11" t="s">
        <v>1178</v>
      </c>
      <c r="M11" s="1399"/>
      <c r="N11" s="1363"/>
      <c r="O11" s="1363"/>
      <c r="P11" s="6" t="s">
        <v>786</v>
      </c>
      <c r="Q11" t="s">
        <v>1185</v>
      </c>
      <c r="S11" s="1397"/>
      <c r="T11" s="180" t="s">
        <v>795</v>
      </c>
      <c r="U11" s="178" t="str">
        <f>K13</f>
        <v>A2-4 - Benyahia Oussama</v>
      </c>
      <c r="V11" s="160" t="str">
        <f>K14</f>
        <v>A2-5 - Bonnet Pierre</v>
      </c>
      <c r="W11" s="179" t="str">
        <f>K15</f>
        <v>A2-6 - Boyet Camille</v>
      </c>
      <c r="Z11" t="s">
        <v>1163</v>
      </c>
    </row>
    <row r="12" spans="1:26" x14ac:dyDescent="0.35">
      <c r="A12" s="1399"/>
      <c r="B12" s="1363"/>
      <c r="C12" s="1363"/>
      <c r="D12" s="6" t="s">
        <v>743</v>
      </c>
      <c r="E12" t="s">
        <v>1173</v>
      </c>
      <c r="G12" s="1399"/>
      <c r="H12" s="1363"/>
      <c r="I12" s="1363"/>
      <c r="J12" s="6" t="s">
        <v>765</v>
      </c>
      <c r="K12" t="s">
        <v>1179</v>
      </c>
      <c r="M12" s="1399"/>
      <c r="N12" s="1363"/>
      <c r="O12" s="1363"/>
      <c r="P12" s="6" t="s">
        <v>787</v>
      </c>
      <c r="Q12" t="s">
        <v>1186</v>
      </c>
      <c r="S12" s="1397"/>
      <c r="T12" s="175" t="s">
        <v>1197</v>
      </c>
      <c r="U12" s="169" t="str">
        <f>Q1</f>
        <v>B1-1 - Marais Corentin</v>
      </c>
      <c r="V12" s="161" t="str">
        <f>Q2</f>
        <v>B1-2 - Mermet Louis</v>
      </c>
      <c r="W12" s="162" t="str">
        <f>Q3</f>
        <v>B1-3 - Metroun Corentin</v>
      </c>
      <c r="Z12" t="s">
        <v>1164</v>
      </c>
    </row>
    <row r="13" spans="1:26" x14ac:dyDescent="0.35">
      <c r="A13" s="1399"/>
      <c r="B13" s="1363"/>
      <c r="C13" s="1363" t="s">
        <v>729</v>
      </c>
      <c r="D13" s="6" t="s">
        <v>744</v>
      </c>
      <c r="E13" t="s">
        <v>1174</v>
      </c>
      <c r="G13" s="1399"/>
      <c r="H13" s="1363"/>
      <c r="I13" s="1363" t="s">
        <v>753</v>
      </c>
      <c r="J13" s="6" t="s">
        <v>766</v>
      </c>
      <c r="K13" t="s">
        <v>1180</v>
      </c>
      <c r="M13" s="1399"/>
      <c r="N13" s="1363"/>
      <c r="O13" s="1363" t="s">
        <v>775</v>
      </c>
      <c r="P13" s="6" t="s">
        <v>788</v>
      </c>
      <c r="Q13" t="s">
        <v>1187</v>
      </c>
      <c r="S13" s="1397"/>
      <c r="T13" s="176" t="s">
        <v>795</v>
      </c>
      <c r="U13" s="170" t="str">
        <f>Q4</f>
        <v>B1-4 - Noherie Adrien</v>
      </c>
      <c r="V13" s="159" t="str">
        <f>Q5</f>
        <v>B1-5 - Poncet Steve</v>
      </c>
      <c r="W13" s="163" t="str">
        <f>Q6</f>
        <v>B1-6 - Prouteau Maxime</v>
      </c>
      <c r="Z13" t="s">
        <v>1165</v>
      </c>
    </row>
    <row r="14" spans="1:26" x14ac:dyDescent="0.35">
      <c r="A14" s="1399"/>
      <c r="B14" s="1363"/>
      <c r="C14" s="1363"/>
      <c r="D14" s="6" t="s">
        <v>745</v>
      </c>
      <c r="E14" t="s">
        <v>1175</v>
      </c>
      <c r="G14" s="1399"/>
      <c r="H14" s="1363"/>
      <c r="I14" s="1363"/>
      <c r="J14" s="6" t="s">
        <v>767</v>
      </c>
      <c r="K14" t="s">
        <v>1181</v>
      </c>
      <c r="M14" s="1399"/>
      <c r="N14" s="1363"/>
      <c r="O14" s="1363"/>
      <c r="P14" s="6" t="s">
        <v>789</v>
      </c>
      <c r="Q14" t="s">
        <v>1188</v>
      </c>
      <c r="S14" s="1397"/>
      <c r="T14" s="176"/>
      <c r="U14" s="170" t="str">
        <f>Q7</f>
        <v>T11_1</v>
      </c>
      <c r="V14" s="159" t="str">
        <f>Q8</f>
        <v>T11_2</v>
      </c>
      <c r="W14" s="163" t="str">
        <f>Q9</f>
        <v>T11_3</v>
      </c>
      <c r="Z14" t="s">
        <v>1166</v>
      </c>
    </row>
    <row r="15" spans="1:26" x14ac:dyDescent="0.35">
      <c r="A15" s="1399"/>
      <c r="B15" s="1363"/>
      <c r="C15" s="1363"/>
      <c r="D15" s="6" t="s">
        <v>746</v>
      </c>
      <c r="E15" t="s">
        <v>746</v>
      </c>
      <c r="G15" s="1399"/>
      <c r="H15" s="1363"/>
      <c r="I15" s="1363"/>
      <c r="J15" s="6" t="s">
        <v>768</v>
      </c>
      <c r="K15" t="s">
        <v>1182</v>
      </c>
      <c r="M15" s="1399"/>
      <c r="N15" s="1363"/>
      <c r="O15" s="1363"/>
      <c r="P15" s="6" t="s">
        <v>790</v>
      </c>
      <c r="Q15" t="s">
        <v>1189</v>
      </c>
      <c r="S15" s="1397"/>
      <c r="T15" s="176" t="s">
        <v>650</v>
      </c>
      <c r="U15" s="170" t="str">
        <f>Q10</f>
        <v>B2-1 - Bruyère Quentin</v>
      </c>
      <c r="V15" s="159" t="str">
        <f>Q11</f>
        <v>B2-2 - Castets Baptiste</v>
      </c>
      <c r="W15" s="163" t="str">
        <f>Q12</f>
        <v>B2-3 - Caule Pierre-Alain</v>
      </c>
      <c r="Z15" t="s">
        <v>1167</v>
      </c>
    </row>
    <row r="16" spans="1:26" ht="15" thickBot="1" x14ac:dyDescent="0.4">
      <c r="S16" s="1398"/>
      <c r="T16" s="177" t="s">
        <v>1198</v>
      </c>
      <c r="U16" s="171" t="str">
        <f>Q13</f>
        <v>B2-4 - Chavet Julie</v>
      </c>
      <c r="V16" s="164" t="str">
        <f>Q14</f>
        <v>B2-5 - Chollat-Namy Lucas</v>
      </c>
      <c r="W16" s="165" t="str">
        <f>Q15</f>
        <v>B2-6 - Desroches Clement</v>
      </c>
      <c r="Z16" t="s">
        <v>1168</v>
      </c>
    </row>
    <row r="17" spans="3:26" ht="15" thickBot="1" x14ac:dyDescent="0.4">
      <c r="Z17" t="s">
        <v>1169</v>
      </c>
    </row>
    <row r="18" spans="3:26" ht="15.75" customHeight="1" thickBot="1" x14ac:dyDescent="0.4">
      <c r="U18" s="166" t="s">
        <v>791</v>
      </c>
      <c r="V18" s="167" t="s">
        <v>792</v>
      </c>
      <c r="W18" s="168" t="s">
        <v>793</v>
      </c>
      <c r="Z18" t="s">
        <v>1170</v>
      </c>
    </row>
    <row r="19" spans="3:26" ht="15" customHeight="1" x14ac:dyDescent="0.35">
      <c r="C19" t="s">
        <v>651</v>
      </c>
      <c r="E19" t="s">
        <v>652</v>
      </c>
      <c r="S19" s="1396"/>
      <c r="T19" s="175" t="s">
        <v>795</v>
      </c>
      <c r="U19" s="169" t="str">
        <f>W2</f>
        <v>A1-3 - Itim Badis</v>
      </c>
      <c r="V19" s="161" t="str">
        <f>U2</f>
        <v>De Maisonneuve Paul</v>
      </c>
      <c r="W19" s="162" t="str">
        <f>V2</f>
        <v>A1-2 - Hubert De Fraisse Lucas</v>
      </c>
      <c r="Z19" t="s">
        <v>1171</v>
      </c>
    </row>
    <row r="20" spans="3:26" x14ac:dyDescent="0.35">
      <c r="C20" t="s">
        <v>652</v>
      </c>
      <c r="E20" t="s">
        <v>651</v>
      </c>
      <c r="S20" s="1397"/>
      <c r="T20" s="176" t="s">
        <v>1197</v>
      </c>
      <c r="U20" s="170" t="str">
        <f t="shared" ref="U20:U33" si="0">W3</f>
        <v>A1-6 - Lucas Gabriel</v>
      </c>
      <c r="V20" s="159" t="str">
        <f t="shared" ref="V20:W33" si="1">U3</f>
        <v>A1-4 - Jacquier Corentin</v>
      </c>
      <c r="W20" s="163" t="str">
        <f t="shared" si="1"/>
        <v>A1-5 - Jouve Simon</v>
      </c>
      <c r="Z20" t="s">
        <v>1172</v>
      </c>
    </row>
    <row r="21" spans="3:26" x14ac:dyDescent="0.35">
      <c r="C21" t="s">
        <v>650</v>
      </c>
      <c r="E21" t="s">
        <v>1198</v>
      </c>
      <c r="S21" s="1397"/>
      <c r="T21" s="176" t="s">
        <v>1198</v>
      </c>
      <c r="U21" s="170" t="str">
        <f t="shared" si="0"/>
        <v>C1-3 - Salinas Maximilien</v>
      </c>
      <c r="V21" s="159" t="str">
        <f t="shared" si="1"/>
        <v>C1-1 - Ramousse Benjamin</v>
      </c>
      <c r="W21" s="163" t="str">
        <f t="shared" si="1"/>
        <v>C1-2 - Reymond Artus</v>
      </c>
      <c r="Z21" t="s">
        <v>1173</v>
      </c>
    </row>
    <row r="22" spans="3:26" x14ac:dyDescent="0.35">
      <c r="C22" t="s">
        <v>1198</v>
      </c>
      <c r="E22" t="s">
        <v>653</v>
      </c>
      <c r="S22" s="1397"/>
      <c r="T22" s="176" t="s">
        <v>653</v>
      </c>
      <c r="U22" s="170" t="str">
        <f t="shared" si="0"/>
        <v>C1-6 - Tibi Benjamin</v>
      </c>
      <c r="V22" s="159" t="str">
        <f t="shared" si="1"/>
        <v>C1-4 - Smaïl Méziaine</v>
      </c>
      <c r="W22" s="163" t="str">
        <f t="shared" si="1"/>
        <v>C1-5 - Sobetsky Nathan</v>
      </c>
      <c r="Z22" t="s">
        <v>1174</v>
      </c>
    </row>
    <row r="23" spans="3:26" ht="15" thickBot="1" x14ac:dyDescent="0.4">
      <c r="C23" t="s">
        <v>797</v>
      </c>
      <c r="E23" t="s">
        <v>652</v>
      </c>
      <c r="S23" s="1397"/>
      <c r="T23" s="177" t="s">
        <v>795</v>
      </c>
      <c r="U23" s="171" t="str">
        <f t="shared" si="0"/>
        <v>T15_3</v>
      </c>
      <c r="V23" s="164" t="str">
        <f t="shared" si="1"/>
        <v>C1-7 - Vacher Axel</v>
      </c>
      <c r="W23" s="165" t="str">
        <f t="shared" si="1"/>
        <v>C1-8 - Vincent Nicolas</v>
      </c>
      <c r="Z23" t="s">
        <v>1175</v>
      </c>
    </row>
    <row r="24" spans="3:26" x14ac:dyDescent="0.35">
      <c r="S24" s="1397"/>
      <c r="T24" s="181" t="s">
        <v>1198</v>
      </c>
      <c r="U24" s="172" t="str">
        <f t="shared" si="0"/>
        <v>C2-3 - Dumont Alix</v>
      </c>
      <c r="V24" s="173" t="str">
        <f t="shared" si="1"/>
        <v>C2-1 - Dubier Constance</v>
      </c>
      <c r="W24" s="174" t="str">
        <f t="shared" si="1"/>
        <v>C2-2 - Dubosc De Pesquidoux Louis</v>
      </c>
      <c r="Z24" t="s">
        <v>1176</v>
      </c>
    </row>
    <row r="25" spans="3:26" x14ac:dyDescent="0.35">
      <c r="S25" s="1397"/>
      <c r="T25" s="176" t="s">
        <v>653</v>
      </c>
      <c r="U25" s="170" t="str">
        <f t="shared" si="0"/>
        <v>C2-6 - Groisne Nathan</v>
      </c>
      <c r="V25" s="159" t="str">
        <f t="shared" si="1"/>
        <v>C2-4 - Garnier Quentin</v>
      </c>
      <c r="W25" s="163" t="str">
        <f t="shared" si="1"/>
        <v>C2-5 - Gonon Quentin</v>
      </c>
      <c r="Z25" t="s">
        <v>1177</v>
      </c>
    </row>
    <row r="26" spans="3:26" x14ac:dyDescent="0.35">
      <c r="P26" t="s">
        <v>1198</v>
      </c>
      <c r="S26" s="1397"/>
      <c r="T26" s="176"/>
      <c r="U26" s="170" t="str">
        <f t="shared" si="0"/>
        <v>T14_3</v>
      </c>
      <c r="V26" s="159" t="str">
        <f t="shared" si="1"/>
        <v>T14_1</v>
      </c>
      <c r="W26" s="163" t="str">
        <f t="shared" si="1"/>
        <v>T14_2</v>
      </c>
      <c r="Z26" t="s">
        <v>1178</v>
      </c>
    </row>
    <row r="27" spans="3:26" x14ac:dyDescent="0.35">
      <c r="P27" t="s">
        <v>653</v>
      </c>
      <c r="S27" s="1397"/>
      <c r="T27" s="176" t="s">
        <v>795</v>
      </c>
      <c r="U27" s="170" t="str">
        <f t="shared" si="0"/>
        <v>A2-3 - Beaughon Antoine</v>
      </c>
      <c r="V27" s="159" t="str">
        <f t="shared" si="1"/>
        <v>A2-1 - Acotto Jeffrey</v>
      </c>
      <c r="W27" s="163" t="str">
        <f t="shared" si="1"/>
        <v>A2-2 - Barone Antoine</v>
      </c>
      <c r="Z27" t="s">
        <v>1179</v>
      </c>
    </row>
    <row r="28" spans="3:26" ht="15" thickBot="1" x14ac:dyDescent="0.4">
      <c r="P28" t="s">
        <v>654</v>
      </c>
      <c r="S28" s="1397"/>
      <c r="T28" s="180" t="s">
        <v>1197</v>
      </c>
      <c r="U28" s="178" t="str">
        <f t="shared" si="0"/>
        <v>A2-6 - Boyet Camille</v>
      </c>
      <c r="V28" s="160" t="str">
        <f t="shared" si="1"/>
        <v>A2-4 - Benyahia Oussama</v>
      </c>
      <c r="W28" s="179" t="str">
        <f t="shared" si="1"/>
        <v>A2-5 - Bonnet Pierre</v>
      </c>
      <c r="Z28" t="s">
        <v>1180</v>
      </c>
    </row>
    <row r="29" spans="3:26" x14ac:dyDescent="0.35">
      <c r="P29" t="s">
        <v>656</v>
      </c>
      <c r="S29" s="1397"/>
      <c r="T29" s="175" t="s">
        <v>795</v>
      </c>
      <c r="U29" s="169" t="str">
        <f t="shared" si="0"/>
        <v>B1-3 - Metroun Corentin</v>
      </c>
      <c r="V29" s="161" t="str">
        <f t="shared" si="1"/>
        <v>B1-1 - Marais Corentin</v>
      </c>
      <c r="W29" s="162" t="str">
        <f t="shared" si="1"/>
        <v>B1-2 - Mermet Louis</v>
      </c>
      <c r="Z29" t="s">
        <v>1181</v>
      </c>
    </row>
    <row r="30" spans="3:26" x14ac:dyDescent="0.35">
      <c r="S30" s="1397"/>
      <c r="T30" s="176" t="s">
        <v>1197</v>
      </c>
      <c r="U30" s="170" t="str">
        <f t="shared" si="0"/>
        <v>B1-6 - Prouteau Maxime</v>
      </c>
      <c r="V30" s="159" t="str">
        <f t="shared" si="1"/>
        <v>B1-4 - Noherie Adrien</v>
      </c>
      <c r="W30" s="163" t="str">
        <f t="shared" si="1"/>
        <v>B1-5 - Poncet Steve</v>
      </c>
      <c r="Z30" t="s">
        <v>1182</v>
      </c>
    </row>
    <row r="31" spans="3:26" x14ac:dyDescent="0.35">
      <c r="S31" s="1397"/>
      <c r="T31" s="176"/>
      <c r="U31" s="170" t="str">
        <f t="shared" si="0"/>
        <v>T11_3</v>
      </c>
      <c r="V31" s="159" t="str">
        <f t="shared" si="1"/>
        <v>T11_1</v>
      </c>
      <c r="W31" s="163" t="str">
        <f t="shared" si="1"/>
        <v>T11_2</v>
      </c>
      <c r="Z31" t="s">
        <v>1183</v>
      </c>
    </row>
    <row r="32" spans="3:26" x14ac:dyDescent="0.35">
      <c r="S32" s="1397"/>
      <c r="T32" s="176" t="s">
        <v>1198</v>
      </c>
      <c r="U32" s="170" t="str">
        <f t="shared" si="0"/>
        <v>B2-3 - Caule Pierre-Alain</v>
      </c>
      <c r="V32" s="159" t="str">
        <f t="shared" si="1"/>
        <v>B2-1 - Bruyère Quentin</v>
      </c>
      <c r="W32" s="163" t="str">
        <f t="shared" si="1"/>
        <v>B2-2 - Castets Baptiste</v>
      </c>
      <c r="Z32" t="s">
        <v>1184</v>
      </c>
    </row>
    <row r="33" spans="17:26" ht="15" thickBot="1" x14ac:dyDescent="0.4">
      <c r="S33" s="1398"/>
      <c r="T33" s="177" t="s">
        <v>653</v>
      </c>
      <c r="U33" s="171" t="str">
        <f t="shared" si="0"/>
        <v>B2-6 - Desroches Clement</v>
      </c>
      <c r="V33" s="164" t="str">
        <f t="shared" si="1"/>
        <v>B2-4 - Chavet Julie</v>
      </c>
      <c r="W33" s="165" t="str">
        <f t="shared" si="1"/>
        <v>B2-5 - Chollat-Namy Lucas</v>
      </c>
      <c r="Z33" t="s">
        <v>1185</v>
      </c>
    </row>
    <row r="34" spans="17:26" ht="15" thickBot="1" x14ac:dyDescent="0.4">
      <c r="Z34" t="s">
        <v>1186</v>
      </c>
    </row>
    <row r="35" spans="17:26" ht="15" thickBot="1" x14ac:dyDescent="0.4">
      <c r="U35" s="166" t="s">
        <v>791</v>
      </c>
      <c r="V35" s="167" t="s">
        <v>792</v>
      </c>
      <c r="W35" s="168" t="s">
        <v>793</v>
      </c>
      <c r="Z35" t="s">
        <v>1187</v>
      </c>
    </row>
    <row r="36" spans="17:26" x14ac:dyDescent="0.35">
      <c r="S36" s="1396"/>
      <c r="T36" s="175" t="s">
        <v>1198</v>
      </c>
      <c r="U36" s="169" t="str">
        <f>W19</f>
        <v>A1-2 - Hubert De Fraisse Lucas</v>
      </c>
      <c r="V36" s="161" t="str">
        <f t="shared" ref="V36:W50" si="2">U19</f>
        <v>A1-3 - Itim Badis</v>
      </c>
      <c r="W36" s="162" t="str">
        <f t="shared" si="2"/>
        <v>De Maisonneuve Paul</v>
      </c>
      <c r="Z36" t="s">
        <v>1188</v>
      </c>
    </row>
    <row r="37" spans="17:26" x14ac:dyDescent="0.35">
      <c r="S37" s="1397"/>
      <c r="T37" s="176" t="s">
        <v>656</v>
      </c>
      <c r="U37" s="170" t="str">
        <f t="shared" ref="U37:U50" si="3">W20</f>
        <v>A1-5 - Jouve Simon</v>
      </c>
      <c r="V37" s="159" t="str">
        <f t="shared" si="2"/>
        <v>A1-6 - Lucas Gabriel</v>
      </c>
      <c r="W37" s="163" t="str">
        <f t="shared" si="2"/>
        <v>A1-4 - Jacquier Corentin</v>
      </c>
      <c r="Z37" t="s">
        <v>1189</v>
      </c>
    </row>
    <row r="38" spans="17:26" x14ac:dyDescent="0.35">
      <c r="Q38" t="s">
        <v>1199</v>
      </c>
      <c r="S38" s="1397"/>
      <c r="T38" s="176" t="s">
        <v>653</v>
      </c>
      <c r="U38" s="170" t="str">
        <f t="shared" si="3"/>
        <v>C1-2 - Reymond Artus</v>
      </c>
      <c r="V38" s="159" t="str">
        <f t="shared" si="2"/>
        <v>C1-3 - Salinas Maximilien</v>
      </c>
      <c r="W38" s="163" t="str">
        <f t="shared" si="2"/>
        <v>C1-1 - Ramousse Benjamin</v>
      </c>
      <c r="Z38" t="s">
        <v>1190</v>
      </c>
    </row>
    <row r="39" spans="17:26" x14ac:dyDescent="0.35">
      <c r="Q39" t="s">
        <v>1199</v>
      </c>
      <c r="R39" t="s">
        <v>1201</v>
      </c>
      <c r="S39" s="1397"/>
      <c r="T39" s="176" t="s">
        <v>654</v>
      </c>
      <c r="U39" s="170" t="str">
        <f t="shared" si="3"/>
        <v>C1-5 - Sobetsky Nathan</v>
      </c>
      <c r="V39" s="159" t="str">
        <f t="shared" si="2"/>
        <v>C1-6 - Tibi Benjamin</v>
      </c>
      <c r="W39" s="163" t="str">
        <f t="shared" si="2"/>
        <v>C1-4 - Smaïl Méziaine</v>
      </c>
      <c r="Z39" t="s">
        <v>1191</v>
      </c>
    </row>
    <row r="40" spans="17:26" ht="15" thickBot="1" x14ac:dyDescent="0.4">
      <c r="S40" s="1397"/>
      <c r="T40" s="177"/>
      <c r="U40" s="171" t="str">
        <f t="shared" si="3"/>
        <v>C1-8 - Vincent Nicolas</v>
      </c>
      <c r="V40" s="164" t="str">
        <f t="shared" si="2"/>
        <v>T15_3</v>
      </c>
      <c r="W40" s="165" t="str">
        <f t="shared" si="2"/>
        <v>C1-7 - Vacher Axel</v>
      </c>
      <c r="Z40" t="s">
        <v>1192</v>
      </c>
    </row>
    <row r="41" spans="17:26" x14ac:dyDescent="0.35">
      <c r="Q41" t="s">
        <v>1199</v>
      </c>
      <c r="S41" s="1397"/>
      <c r="T41" s="181" t="s">
        <v>653</v>
      </c>
      <c r="U41" s="172" t="str">
        <f t="shared" si="3"/>
        <v>C2-2 - Dubosc De Pesquidoux Louis</v>
      </c>
      <c r="V41" s="173" t="str">
        <f t="shared" si="2"/>
        <v>C2-3 - Dumont Alix</v>
      </c>
      <c r="W41" s="174" t="str">
        <f t="shared" si="2"/>
        <v>C2-1 - Dubier Constance</v>
      </c>
      <c r="Z41" t="s">
        <v>1193</v>
      </c>
    </row>
    <row r="42" spans="17:26" x14ac:dyDescent="0.35">
      <c r="Q42" t="s">
        <v>1199</v>
      </c>
      <c r="R42" t="s">
        <v>1201</v>
      </c>
      <c r="S42" s="1397"/>
      <c r="T42" s="176" t="s">
        <v>654</v>
      </c>
      <c r="U42" s="170" t="str">
        <f t="shared" si="3"/>
        <v>C2-5 - Gonon Quentin</v>
      </c>
      <c r="V42" s="159" t="str">
        <f t="shared" si="2"/>
        <v>C2-6 - Groisne Nathan</v>
      </c>
      <c r="W42" s="163" t="str">
        <f t="shared" si="2"/>
        <v>C2-4 - Garnier Quentin</v>
      </c>
      <c r="Z42" t="s">
        <v>1194</v>
      </c>
    </row>
    <row r="43" spans="17:26" x14ac:dyDescent="0.35">
      <c r="S43" s="1397"/>
      <c r="T43" s="176"/>
      <c r="U43" s="170" t="str">
        <f t="shared" si="3"/>
        <v>T14_2</v>
      </c>
      <c r="V43" s="159" t="str">
        <f t="shared" si="2"/>
        <v>T14_3</v>
      </c>
      <c r="W43" s="163" t="str">
        <f t="shared" si="2"/>
        <v>T14_1</v>
      </c>
      <c r="Z43" t="s">
        <v>1195</v>
      </c>
    </row>
    <row r="44" spans="17:26" x14ac:dyDescent="0.35">
      <c r="S44" s="1397"/>
      <c r="T44" s="176" t="s">
        <v>1198</v>
      </c>
      <c r="U44" s="170" t="str">
        <f t="shared" si="3"/>
        <v>A2-2 - Barone Antoine</v>
      </c>
      <c r="V44" s="159" t="str">
        <f t="shared" si="2"/>
        <v>A2-3 - Beaughon Antoine</v>
      </c>
      <c r="W44" s="163" t="str">
        <f t="shared" si="2"/>
        <v>A2-1 - Acotto Jeffrey</v>
      </c>
      <c r="Z44" t="s">
        <v>1196</v>
      </c>
    </row>
    <row r="45" spans="17:26" ht="15" thickBot="1" x14ac:dyDescent="0.4">
      <c r="S45" s="1397"/>
      <c r="T45" s="180" t="s">
        <v>656</v>
      </c>
      <c r="U45" s="178" t="str">
        <f t="shared" si="3"/>
        <v>A2-5 - Bonnet Pierre</v>
      </c>
      <c r="V45" s="160" t="str">
        <f t="shared" si="2"/>
        <v>A2-6 - Boyet Camille</v>
      </c>
      <c r="W45" s="179" t="str">
        <f t="shared" si="2"/>
        <v>A2-4 - Benyahia Oussama</v>
      </c>
    </row>
    <row r="46" spans="17:26" x14ac:dyDescent="0.35">
      <c r="S46" s="1397"/>
      <c r="T46" s="175" t="s">
        <v>1198</v>
      </c>
      <c r="U46" s="169" t="str">
        <f t="shared" si="3"/>
        <v>B1-2 - Mermet Louis</v>
      </c>
      <c r="V46" s="161" t="str">
        <f t="shared" si="2"/>
        <v>B1-3 - Metroun Corentin</v>
      </c>
      <c r="W46" s="162" t="str">
        <f t="shared" si="2"/>
        <v>B1-1 - Marais Corentin</v>
      </c>
    </row>
    <row r="47" spans="17:26" x14ac:dyDescent="0.35">
      <c r="S47" s="1397"/>
      <c r="T47" s="176" t="s">
        <v>656</v>
      </c>
      <c r="U47" s="170" t="str">
        <f t="shared" si="3"/>
        <v>B1-5 - Poncet Steve</v>
      </c>
      <c r="V47" s="159" t="str">
        <f t="shared" si="2"/>
        <v>B1-6 - Prouteau Maxime</v>
      </c>
      <c r="W47" s="163" t="str">
        <f t="shared" si="2"/>
        <v>B1-4 - Noherie Adrien</v>
      </c>
    </row>
    <row r="48" spans="17:26" x14ac:dyDescent="0.35">
      <c r="S48" s="1397"/>
      <c r="T48" s="176"/>
      <c r="U48" s="170" t="str">
        <f t="shared" si="3"/>
        <v>T11_2</v>
      </c>
      <c r="V48" s="159" t="str">
        <f t="shared" si="2"/>
        <v>T11_3</v>
      </c>
      <c r="W48" s="163" t="str">
        <f t="shared" si="2"/>
        <v>T11_1</v>
      </c>
    </row>
    <row r="49" spans="17:23" x14ac:dyDescent="0.35">
      <c r="Q49" t="s">
        <v>1199</v>
      </c>
      <c r="S49" s="1397"/>
      <c r="T49" s="176" t="s">
        <v>653</v>
      </c>
      <c r="U49" s="170" t="str">
        <f t="shared" si="3"/>
        <v>B2-2 - Castets Baptiste</v>
      </c>
      <c r="V49" s="159" t="str">
        <f t="shared" si="2"/>
        <v>B2-3 - Caule Pierre-Alain</v>
      </c>
      <c r="W49" s="163" t="str">
        <f t="shared" si="2"/>
        <v>B2-1 - Bruyère Quentin</v>
      </c>
    </row>
    <row r="50" spans="17:23" ht="15" thickBot="1" x14ac:dyDescent="0.4">
      <c r="Q50" t="s">
        <v>1199</v>
      </c>
      <c r="R50" t="s">
        <v>1200</v>
      </c>
      <c r="S50" s="1398"/>
      <c r="T50" s="177" t="s">
        <v>654</v>
      </c>
      <c r="U50" s="171" t="str">
        <f t="shared" si="3"/>
        <v>B2-5 - Chollat-Namy Lucas</v>
      </c>
      <c r="V50" s="164" t="str">
        <f t="shared" si="2"/>
        <v>B2-6 - Desroches Clement</v>
      </c>
      <c r="W50" s="165"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399" t="s">
        <v>722</v>
      </c>
      <c r="B1" s="1363" t="s">
        <v>730</v>
      </c>
      <c r="C1" s="1363" t="s">
        <v>725</v>
      </c>
      <c r="D1" s="6" t="s">
        <v>732</v>
      </c>
      <c r="E1" t="s">
        <v>732</v>
      </c>
      <c r="G1" s="1399" t="s">
        <v>723</v>
      </c>
      <c r="H1" s="1363" t="s">
        <v>748</v>
      </c>
      <c r="I1" s="1363" t="s">
        <v>749</v>
      </c>
      <c r="J1" s="6" t="s">
        <v>754</v>
      </c>
      <c r="K1" t="s">
        <v>754</v>
      </c>
      <c r="M1" s="1399" t="s">
        <v>724</v>
      </c>
      <c r="N1" s="1363" t="s">
        <v>769</v>
      </c>
      <c r="O1" s="1363" t="s">
        <v>771</v>
      </c>
      <c r="P1" s="6" t="s">
        <v>776</v>
      </c>
      <c r="Q1" t="s">
        <v>776</v>
      </c>
      <c r="U1" s="166" t="s">
        <v>791</v>
      </c>
      <c r="V1" s="167" t="s">
        <v>792</v>
      </c>
      <c r="W1" s="168" t="s">
        <v>793</v>
      </c>
    </row>
    <row r="2" spans="1:23" x14ac:dyDescent="0.35">
      <c r="A2" s="1399"/>
      <c r="B2" s="1363"/>
      <c r="C2" s="1363"/>
      <c r="D2" s="6" t="s">
        <v>733</v>
      </c>
      <c r="E2" t="s">
        <v>733</v>
      </c>
      <c r="G2" s="1399"/>
      <c r="H2" s="1363"/>
      <c r="I2" s="1363"/>
      <c r="J2" s="6" t="s">
        <v>755</v>
      </c>
      <c r="K2" t="s">
        <v>755</v>
      </c>
      <c r="M2" s="1399"/>
      <c r="N2" s="1363"/>
      <c r="O2" s="1363"/>
      <c r="P2" s="6" t="s">
        <v>777</v>
      </c>
      <c r="Q2" t="s">
        <v>777</v>
      </c>
      <c r="S2" s="1396" t="s">
        <v>794</v>
      </c>
      <c r="T2" s="175" t="s">
        <v>651</v>
      </c>
      <c r="U2" s="169" t="str">
        <f>E1</f>
        <v>T1_1</v>
      </c>
      <c r="V2" s="161" t="str">
        <f>E2</f>
        <v>T1_2</v>
      </c>
      <c r="W2" s="162" t="str">
        <f>E3</f>
        <v>T1_3</v>
      </c>
    </row>
    <row r="3" spans="1:23" x14ac:dyDescent="0.35">
      <c r="A3" s="1399"/>
      <c r="B3" s="1363"/>
      <c r="C3" s="1363"/>
      <c r="D3" s="6" t="s">
        <v>734</v>
      </c>
      <c r="E3" t="s">
        <v>734</v>
      </c>
      <c r="G3" s="1399"/>
      <c r="H3" s="1363"/>
      <c r="I3" s="1363"/>
      <c r="J3" s="6" t="s">
        <v>756</v>
      </c>
      <c r="K3" t="s">
        <v>756</v>
      </c>
      <c r="M3" s="1399"/>
      <c r="N3" s="1363"/>
      <c r="O3" s="1363"/>
      <c r="P3" s="6" t="s">
        <v>778</v>
      </c>
      <c r="Q3" t="s">
        <v>778</v>
      </c>
      <c r="S3" s="1397"/>
      <c r="T3" s="176" t="s">
        <v>795</v>
      </c>
      <c r="U3" s="170" t="str">
        <f>E4</f>
        <v>T3_1</v>
      </c>
      <c r="V3" s="159" t="str">
        <f>E5</f>
        <v>T3_2</v>
      </c>
      <c r="W3" s="163" t="str">
        <f>E6</f>
        <v>T3_3</v>
      </c>
    </row>
    <row r="4" spans="1:23" x14ac:dyDescent="0.35">
      <c r="A4" s="1399"/>
      <c r="B4" s="1363"/>
      <c r="C4" s="1363" t="s">
        <v>726</v>
      </c>
      <c r="D4" s="6" t="s">
        <v>735</v>
      </c>
      <c r="E4" t="s">
        <v>735</v>
      </c>
      <c r="G4" s="1399"/>
      <c r="H4" s="1363"/>
      <c r="I4" s="1363" t="s">
        <v>750</v>
      </c>
      <c r="J4" s="6" t="s">
        <v>757</v>
      </c>
      <c r="K4" t="s">
        <v>757</v>
      </c>
      <c r="M4" s="1399"/>
      <c r="N4" s="1363"/>
      <c r="O4" s="1363" t="s">
        <v>772</v>
      </c>
      <c r="P4" s="6" t="s">
        <v>779</v>
      </c>
      <c r="Q4" t="s">
        <v>779</v>
      </c>
      <c r="S4" s="1397"/>
      <c r="T4" s="176" t="s">
        <v>650</v>
      </c>
      <c r="U4" s="170" t="str">
        <f>E7</f>
        <v>T5_1</v>
      </c>
      <c r="V4" s="159" t="str">
        <f>E8</f>
        <v>T5_2</v>
      </c>
      <c r="W4" s="163" t="str">
        <f>E9</f>
        <v>T5_3</v>
      </c>
    </row>
    <row r="5" spans="1:23" x14ac:dyDescent="0.35">
      <c r="A5" s="1399"/>
      <c r="B5" s="1363"/>
      <c r="C5" s="1363"/>
      <c r="D5" s="6" t="s">
        <v>736</v>
      </c>
      <c r="E5" t="s">
        <v>736</v>
      </c>
      <c r="G5" s="1399"/>
      <c r="H5" s="1363"/>
      <c r="I5" s="1363"/>
      <c r="J5" s="6" t="s">
        <v>758</v>
      </c>
      <c r="K5" t="s">
        <v>758</v>
      </c>
      <c r="M5" s="1399"/>
      <c r="N5" s="1363"/>
      <c r="O5" s="1363"/>
      <c r="P5" s="6" t="s">
        <v>780</v>
      </c>
      <c r="Q5" t="s">
        <v>780</v>
      </c>
      <c r="S5" s="1397"/>
      <c r="T5" s="176" t="s">
        <v>796</v>
      </c>
      <c r="U5" s="170" t="str">
        <f>E10</f>
        <v>T13_1</v>
      </c>
      <c r="V5" s="159" t="str">
        <f>E11</f>
        <v>T13_2</v>
      </c>
      <c r="W5" s="163" t="str">
        <f>E12</f>
        <v>T13_3</v>
      </c>
    </row>
    <row r="6" spans="1:23" ht="15" thickBot="1" x14ac:dyDescent="0.4">
      <c r="A6" s="1399"/>
      <c r="B6" s="1363"/>
      <c r="C6" s="1363"/>
      <c r="D6" s="6" t="s">
        <v>737</v>
      </c>
      <c r="E6" t="s">
        <v>737</v>
      </c>
      <c r="G6" s="1399"/>
      <c r="H6" s="1363"/>
      <c r="I6" s="1363"/>
      <c r="J6" s="6" t="s">
        <v>759</v>
      </c>
      <c r="K6" t="s">
        <v>759</v>
      </c>
      <c r="M6" s="1399"/>
      <c r="N6" s="1363"/>
      <c r="O6" s="1363"/>
      <c r="P6" s="6" t="s">
        <v>781</v>
      </c>
      <c r="Q6" t="s">
        <v>781</v>
      </c>
      <c r="S6" s="1397"/>
      <c r="T6" s="177" t="s">
        <v>797</v>
      </c>
      <c r="U6" s="171" t="str">
        <f>E13</f>
        <v>T15_1</v>
      </c>
      <c r="V6" s="164" t="str">
        <f>E14</f>
        <v>T15_2</v>
      </c>
      <c r="W6" s="165" t="str">
        <f>E15</f>
        <v>T15_3</v>
      </c>
    </row>
    <row r="7" spans="1:23" x14ac:dyDescent="0.35">
      <c r="A7" s="1399"/>
      <c r="B7" s="1363"/>
      <c r="C7" s="1363" t="s">
        <v>727</v>
      </c>
      <c r="D7" s="6" t="s">
        <v>738</v>
      </c>
      <c r="E7" t="s">
        <v>738</v>
      </c>
      <c r="G7" s="1399"/>
      <c r="H7" s="1363"/>
      <c r="I7" s="1363" t="s">
        <v>751</v>
      </c>
      <c r="J7" s="6" t="s">
        <v>760</v>
      </c>
      <c r="K7" t="s">
        <v>760</v>
      </c>
      <c r="M7" s="1399"/>
      <c r="N7" s="1363"/>
      <c r="O7" s="1363" t="s">
        <v>773</v>
      </c>
      <c r="P7" s="6" t="s">
        <v>782</v>
      </c>
      <c r="Q7" t="s">
        <v>782</v>
      </c>
      <c r="S7" s="1397"/>
      <c r="T7" s="181" t="s">
        <v>651</v>
      </c>
      <c r="U7" s="172" t="str">
        <f>K1</f>
        <v>T10_1</v>
      </c>
      <c r="V7" s="173" t="str">
        <f>K2</f>
        <v>T10_2</v>
      </c>
      <c r="W7" s="174" t="str">
        <f>K3</f>
        <v>T10_3</v>
      </c>
    </row>
    <row r="8" spans="1:23" x14ac:dyDescent="0.35">
      <c r="A8" s="1399"/>
      <c r="B8" s="1363"/>
      <c r="C8" s="1363"/>
      <c r="D8" s="6" t="s">
        <v>739</v>
      </c>
      <c r="E8" t="s">
        <v>739</v>
      </c>
      <c r="G8" s="1399"/>
      <c r="H8" s="1363"/>
      <c r="I8" s="1363"/>
      <c r="J8" s="6" t="s">
        <v>761</v>
      </c>
      <c r="K8" t="s">
        <v>761</v>
      </c>
      <c r="M8" s="1399"/>
      <c r="N8" s="1363"/>
      <c r="O8" s="1363"/>
      <c r="P8" s="6" t="s">
        <v>783</v>
      </c>
      <c r="Q8" t="s">
        <v>783</v>
      </c>
      <c r="S8" s="1397"/>
      <c r="T8" s="176" t="s">
        <v>795</v>
      </c>
      <c r="U8" s="170" t="str">
        <f>K4</f>
        <v>T12_1</v>
      </c>
      <c r="V8" s="159" t="str">
        <f>K5</f>
        <v>T12_2</v>
      </c>
      <c r="W8" s="163" t="str">
        <f>K6</f>
        <v>T12_3</v>
      </c>
    </row>
    <row r="9" spans="1:23" x14ac:dyDescent="0.35">
      <c r="A9" s="1399"/>
      <c r="B9" s="1363"/>
      <c r="C9" s="1363"/>
      <c r="D9" s="6" t="s">
        <v>740</v>
      </c>
      <c r="E9" t="s">
        <v>740</v>
      </c>
      <c r="G9" s="1399"/>
      <c r="H9" s="1363"/>
      <c r="I9" s="1363"/>
      <c r="J9" s="6" t="s">
        <v>762</v>
      </c>
      <c r="K9" t="s">
        <v>762</v>
      </c>
      <c r="M9" s="1399"/>
      <c r="N9" s="1363"/>
      <c r="O9" s="1363"/>
      <c r="P9" s="6" t="s">
        <v>784</v>
      </c>
      <c r="Q9" t="s">
        <v>784</v>
      </c>
      <c r="S9" s="1397"/>
      <c r="T9" s="176" t="s">
        <v>650</v>
      </c>
      <c r="U9" s="170" t="str">
        <f>K7</f>
        <v>T14_1</v>
      </c>
      <c r="V9" s="159" t="str">
        <f>K8</f>
        <v>T14_2</v>
      </c>
      <c r="W9" s="163" t="str">
        <f>K9</f>
        <v>T14_3</v>
      </c>
    </row>
    <row r="10" spans="1:23" x14ac:dyDescent="0.35">
      <c r="A10" s="1399"/>
      <c r="B10" s="1363" t="s">
        <v>731</v>
      </c>
      <c r="C10" s="1363" t="s">
        <v>728</v>
      </c>
      <c r="D10" s="6" t="s">
        <v>741</v>
      </c>
      <c r="E10" t="s">
        <v>741</v>
      </c>
      <c r="G10" s="1399"/>
      <c r="H10" s="1363" t="s">
        <v>747</v>
      </c>
      <c r="I10" s="1363" t="s">
        <v>752</v>
      </c>
      <c r="J10" s="6" t="s">
        <v>763</v>
      </c>
      <c r="K10" t="s">
        <v>763</v>
      </c>
      <c r="M10" s="1399"/>
      <c r="N10" s="1363" t="s">
        <v>770</v>
      </c>
      <c r="O10" s="1363" t="s">
        <v>774</v>
      </c>
      <c r="P10" s="6" t="s">
        <v>785</v>
      </c>
      <c r="Q10" t="s">
        <v>785</v>
      </c>
      <c r="S10" s="1397"/>
      <c r="T10" s="176" t="s">
        <v>796</v>
      </c>
      <c r="U10" s="170" t="str">
        <f>K10</f>
        <v>T2_1</v>
      </c>
      <c r="V10" s="159" t="str">
        <f>K11</f>
        <v>T2_2</v>
      </c>
      <c r="W10" s="163" t="str">
        <f>K12</f>
        <v>T2_3</v>
      </c>
    </row>
    <row r="11" spans="1:23" ht="15" thickBot="1" x14ac:dyDescent="0.4">
      <c r="A11" s="1399"/>
      <c r="B11" s="1363"/>
      <c r="C11" s="1363"/>
      <c r="D11" s="6" t="s">
        <v>742</v>
      </c>
      <c r="E11" t="s">
        <v>742</v>
      </c>
      <c r="G11" s="1399"/>
      <c r="H11" s="1363"/>
      <c r="I11" s="1363"/>
      <c r="J11" s="6" t="s">
        <v>764</v>
      </c>
      <c r="K11" t="s">
        <v>764</v>
      </c>
      <c r="M11" s="1399"/>
      <c r="N11" s="1363"/>
      <c r="O11" s="1363"/>
      <c r="P11" s="6" t="s">
        <v>786</v>
      </c>
      <c r="Q11" t="s">
        <v>786</v>
      </c>
      <c r="S11" s="1397"/>
      <c r="T11" s="180" t="s">
        <v>797</v>
      </c>
      <c r="U11" s="178" t="str">
        <f>K13</f>
        <v>T4_1</v>
      </c>
      <c r="V11" s="160" t="str">
        <f>K14</f>
        <v>T4_2</v>
      </c>
      <c r="W11" s="179" t="str">
        <f>K15</f>
        <v>T4_3</v>
      </c>
    </row>
    <row r="12" spans="1:23" x14ac:dyDescent="0.35">
      <c r="A12" s="1399"/>
      <c r="B12" s="1363"/>
      <c r="C12" s="1363"/>
      <c r="D12" s="6" t="s">
        <v>743</v>
      </c>
      <c r="E12" t="s">
        <v>743</v>
      </c>
      <c r="G12" s="1399"/>
      <c r="H12" s="1363"/>
      <c r="I12" s="1363"/>
      <c r="J12" s="6" t="s">
        <v>765</v>
      </c>
      <c r="K12" t="s">
        <v>765</v>
      </c>
      <c r="M12" s="1399"/>
      <c r="N12" s="1363"/>
      <c r="O12" s="1363"/>
      <c r="P12" s="6" t="s">
        <v>787</v>
      </c>
      <c r="Q12" t="s">
        <v>787</v>
      </c>
      <c r="S12" s="1397"/>
      <c r="T12" s="175" t="s">
        <v>651</v>
      </c>
      <c r="U12" s="169" t="str">
        <f>Q1</f>
        <v>T7_1</v>
      </c>
      <c r="V12" s="161" t="str">
        <f>Q2</f>
        <v>T7_2</v>
      </c>
      <c r="W12" s="162" t="str">
        <f>Q3</f>
        <v>T7_3</v>
      </c>
    </row>
    <row r="13" spans="1:23" x14ac:dyDescent="0.35">
      <c r="A13" s="1399"/>
      <c r="B13" s="1363"/>
      <c r="C13" s="1363" t="s">
        <v>729</v>
      </c>
      <c r="D13" s="6" t="s">
        <v>744</v>
      </c>
      <c r="E13" t="s">
        <v>744</v>
      </c>
      <c r="G13" s="1399"/>
      <c r="H13" s="1363"/>
      <c r="I13" s="1363" t="s">
        <v>753</v>
      </c>
      <c r="J13" s="6" t="s">
        <v>766</v>
      </c>
      <c r="K13" t="s">
        <v>766</v>
      </c>
      <c r="M13" s="1399"/>
      <c r="N13" s="1363"/>
      <c r="O13" s="1363" t="s">
        <v>775</v>
      </c>
      <c r="P13" s="6" t="s">
        <v>788</v>
      </c>
      <c r="Q13" t="s">
        <v>788</v>
      </c>
      <c r="S13" s="1397"/>
      <c r="T13" s="176" t="s">
        <v>795</v>
      </c>
      <c r="U13" s="170" t="str">
        <f>Q4</f>
        <v>T9_1</v>
      </c>
      <c r="V13" s="159" t="str">
        <f>Q5</f>
        <v>T9_2</v>
      </c>
      <c r="W13" s="163" t="str">
        <f>Q6</f>
        <v>T9_3</v>
      </c>
    </row>
    <row r="14" spans="1:23" x14ac:dyDescent="0.35">
      <c r="A14" s="1399"/>
      <c r="B14" s="1363"/>
      <c r="C14" s="1363"/>
      <c r="D14" s="6" t="s">
        <v>745</v>
      </c>
      <c r="E14" t="s">
        <v>745</v>
      </c>
      <c r="G14" s="1399"/>
      <c r="H14" s="1363"/>
      <c r="I14" s="1363"/>
      <c r="J14" s="6" t="s">
        <v>767</v>
      </c>
      <c r="K14" t="s">
        <v>767</v>
      </c>
      <c r="M14" s="1399"/>
      <c r="N14" s="1363"/>
      <c r="O14" s="1363"/>
      <c r="P14" s="6" t="s">
        <v>789</v>
      </c>
      <c r="Q14" t="s">
        <v>789</v>
      </c>
      <c r="S14" s="1397"/>
      <c r="T14" s="176" t="s">
        <v>650</v>
      </c>
      <c r="U14" s="170" t="str">
        <f>Q7</f>
        <v>T11_1</v>
      </c>
      <c r="V14" s="159" t="str">
        <f>Q8</f>
        <v>T11_2</v>
      </c>
      <c r="W14" s="163" t="str">
        <f>Q9</f>
        <v>T11_3</v>
      </c>
    </row>
    <row r="15" spans="1:23" x14ac:dyDescent="0.35">
      <c r="A15" s="1399"/>
      <c r="B15" s="1363"/>
      <c r="C15" s="1363"/>
      <c r="D15" s="6" t="s">
        <v>746</v>
      </c>
      <c r="E15" t="s">
        <v>746</v>
      </c>
      <c r="G15" s="1399"/>
      <c r="H15" s="1363"/>
      <c r="I15" s="1363"/>
      <c r="J15" s="6" t="s">
        <v>768</v>
      </c>
      <c r="K15" t="s">
        <v>768</v>
      </c>
      <c r="M15" s="1399"/>
      <c r="N15" s="1363"/>
      <c r="O15" s="1363"/>
      <c r="P15" s="6" t="s">
        <v>790</v>
      </c>
      <c r="Q15" t="s">
        <v>790</v>
      </c>
      <c r="S15" s="1397"/>
      <c r="T15" s="176" t="s">
        <v>796</v>
      </c>
      <c r="U15" s="170" t="str">
        <f>Q10</f>
        <v>T6_1</v>
      </c>
      <c r="V15" s="159" t="str">
        <f>Q11</f>
        <v>T6_2</v>
      </c>
      <c r="W15" s="163" t="str">
        <f>Q12</f>
        <v>T6_3</v>
      </c>
    </row>
    <row r="16" spans="1:23" ht="15" thickBot="1" x14ac:dyDescent="0.4">
      <c r="S16" s="1398"/>
      <c r="T16" s="177" t="s">
        <v>797</v>
      </c>
      <c r="U16" s="171" t="str">
        <f>Q13</f>
        <v>T8_1</v>
      </c>
      <c r="V16" s="164" t="str">
        <f>Q14</f>
        <v>T8_2</v>
      </c>
      <c r="W16" s="165" t="str">
        <f>Q15</f>
        <v>T8_3</v>
      </c>
    </row>
    <row r="17" spans="19:23" ht="15" thickBot="1" x14ac:dyDescent="0.4"/>
    <row r="18" spans="19:23" ht="15.75" customHeight="1" thickBot="1" x14ac:dyDescent="0.4">
      <c r="U18" s="166" t="s">
        <v>791</v>
      </c>
      <c r="V18" s="167" t="s">
        <v>792</v>
      </c>
      <c r="W18" s="168" t="s">
        <v>793</v>
      </c>
    </row>
    <row r="19" spans="19:23" ht="15" customHeight="1" x14ac:dyDescent="0.35">
      <c r="S19" s="1396"/>
      <c r="T19" s="175"/>
      <c r="U19" s="169" t="str">
        <f>W2</f>
        <v>T1_3</v>
      </c>
      <c r="V19" s="161" t="str">
        <f>U2</f>
        <v>T1_1</v>
      </c>
      <c r="W19" s="162" t="str">
        <f>V2</f>
        <v>T1_2</v>
      </c>
    </row>
    <row r="20" spans="19:23" x14ac:dyDescent="0.35">
      <c r="S20" s="1397"/>
      <c r="T20" s="176"/>
      <c r="U20" s="170" t="str">
        <f t="shared" ref="U20:U33" si="0">W3</f>
        <v>T3_3</v>
      </c>
      <c r="V20" s="159" t="str">
        <f t="shared" ref="V20:W33" si="1">U3</f>
        <v>T3_1</v>
      </c>
      <c r="W20" s="163" t="str">
        <f t="shared" si="1"/>
        <v>T3_2</v>
      </c>
    </row>
    <row r="21" spans="19:23" x14ac:dyDescent="0.35">
      <c r="S21" s="1397"/>
      <c r="T21" s="176"/>
      <c r="U21" s="170" t="str">
        <f t="shared" si="0"/>
        <v>T5_3</v>
      </c>
      <c r="V21" s="159" t="str">
        <f t="shared" si="1"/>
        <v>T5_1</v>
      </c>
      <c r="W21" s="163" t="str">
        <f t="shared" si="1"/>
        <v>T5_2</v>
      </c>
    </row>
    <row r="22" spans="19:23" x14ac:dyDescent="0.35">
      <c r="S22" s="1397"/>
      <c r="T22" s="176"/>
      <c r="U22" s="170" t="str">
        <f t="shared" si="0"/>
        <v>T13_3</v>
      </c>
      <c r="V22" s="159" t="str">
        <f t="shared" si="1"/>
        <v>T13_1</v>
      </c>
      <c r="W22" s="163" t="str">
        <f t="shared" si="1"/>
        <v>T13_2</v>
      </c>
    </row>
    <row r="23" spans="19:23" ht="15" thickBot="1" x14ac:dyDescent="0.4">
      <c r="S23" s="1397"/>
      <c r="T23" s="177"/>
      <c r="U23" s="171" t="str">
        <f t="shared" si="0"/>
        <v>T15_3</v>
      </c>
      <c r="V23" s="164" t="str">
        <f t="shared" si="1"/>
        <v>T15_1</v>
      </c>
      <c r="W23" s="165" t="str">
        <f t="shared" si="1"/>
        <v>T15_2</v>
      </c>
    </row>
    <row r="24" spans="19:23" x14ac:dyDescent="0.35">
      <c r="S24" s="1397"/>
      <c r="T24" s="181"/>
      <c r="U24" s="172" t="str">
        <f t="shared" si="0"/>
        <v>T10_3</v>
      </c>
      <c r="V24" s="173" t="str">
        <f t="shared" si="1"/>
        <v>T10_1</v>
      </c>
      <c r="W24" s="174" t="str">
        <f t="shared" si="1"/>
        <v>T10_2</v>
      </c>
    </row>
    <row r="25" spans="19:23" x14ac:dyDescent="0.35">
      <c r="S25" s="1397"/>
      <c r="T25" s="176"/>
      <c r="U25" s="170" t="str">
        <f t="shared" si="0"/>
        <v>T12_3</v>
      </c>
      <c r="V25" s="159" t="str">
        <f t="shared" si="1"/>
        <v>T12_1</v>
      </c>
      <c r="W25" s="163" t="str">
        <f t="shared" si="1"/>
        <v>T12_2</v>
      </c>
    </row>
    <row r="26" spans="19:23" x14ac:dyDescent="0.35">
      <c r="S26" s="1397"/>
      <c r="T26" s="176"/>
      <c r="U26" s="170" t="str">
        <f t="shared" si="0"/>
        <v>T14_3</v>
      </c>
      <c r="V26" s="159" t="str">
        <f t="shared" si="1"/>
        <v>T14_1</v>
      </c>
      <c r="W26" s="163" t="str">
        <f t="shared" si="1"/>
        <v>T14_2</v>
      </c>
    </row>
    <row r="27" spans="19:23" x14ac:dyDescent="0.35">
      <c r="S27" s="1397"/>
      <c r="T27" s="176"/>
      <c r="U27" s="170" t="str">
        <f t="shared" si="0"/>
        <v>T2_3</v>
      </c>
      <c r="V27" s="159" t="str">
        <f t="shared" si="1"/>
        <v>T2_1</v>
      </c>
      <c r="W27" s="163" t="str">
        <f t="shared" si="1"/>
        <v>T2_2</v>
      </c>
    </row>
    <row r="28" spans="19:23" ht="15" thickBot="1" x14ac:dyDescent="0.4">
      <c r="S28" s="1397"/>
      <c r="T28" s="180"/>
      <c r="U28" s="178" t="str">
        <f t="shared" si="0"/>
        <v>T4_3</v>
      </c>
      <c r="V28" s="160" t="str">
        <f t="shared" si="1"/>
        <v>T4_1</v>
      </c>
      <c r="W28" s="179" t="str">
        <f t="shared" si="1"/>
        <v>T4_2</v>
      </c>
    </row>
    <row r="29" spans="19:23" x14ac:dyDescent="0.35">
      <c r="S29" s="1397"/>
      <c r="T29" s="175"/>
      <c r="U29" s="169" t="str">
        <f t="shared" si="0"/>
        <v>T7_3</v>
      </c>
      <c r="V29" s="161" t="str">
        <f t="shared" si="1"/>
        <v>T7_1</v>
      </c>
      <c r="W29" s="162" t="str">
        <f t="shared" si="1"/>
        <v>T7_2</v>
      </c>
    </row>
    <row r="30" spans="19:23" x14ac:dyDescent="0.35">
      <c r="S30" s="1397"/>
      <c r="T30" s="176"/>
      <c r="U30" s="170" t="str">
        <f t="shared" si="0"/>
        <v>T9_3</v>
      </c>
      <c r="V30" s="159" t="str">
        <f t="shared" si="1"/>
        <v>T9_1</v>
      </c>
      <c r="W30" s="163" t="str">
        <f t="shared" si="1"/>
        <v>T9_2</v>
      </c>
    </row>
    <row r="31" spans="19:23" x14ac:dyDescent="0.35">
      <c r="S31" s="1397"/>
      <c r="T31" s="176"/>
      <c r="U31" s="170" t="str">
        <f t="shared" si="0"/>
        <v>T11_3</v>
      </c>
      <c r="V31" s="159" t="str">
        <f t="shared" si="1"/>
        <v>T11_1</v>
      </c>
      <c r="W31" s="163" t="str">
        <f t="shared" si="1"/>
        <v>T11_2</v>
      </c>
    </row>
    <row r="32" spans="19:23" x14ac:dyDescent="0.35">
      <c r="S32" s="1397"/>
      <c r="T32" s="176"/>
      <c r="U32" s="170" t="str">
        <f t="shared" si="0"/>
        <v>T6_3</v>
      </c>
      <c r="V32" s="159" t="str">
        <f t="shared" si="1"/>
        <v>T6_1</v>
      </c>
      <c r="W32" s="163" t="str">
        <f t="shared" si="1"/>
        <v>T6_2</v>
      </c>
    </row>
    <row r="33" spans="19:23" ht="15" thickBot="1" x14ac:dyDescent="0.4">
      <c r="S33" s="1398"/>
      <c r="T33" s="177"/>
      <c r="U33" s="171" t="str">
        <f t="shared" si="0"/>
        <v>T8_3</v>
      </c>
      <c r="V33" s="164" t="str">
        <f t="shared" si="1"/>
        <v>T8_1</v>
      </c>
      <c r="W33" s="165" t="str">
        <f t="shared" si="1"/>
        <v>T8_2</v>
      </c>
    </row>
    <row r="34" spans="19:23" ht="15" thickBot="1" x14ac:dyDescent="0.4"/>
    <row r="35" spans="19:23" ht="15" thickBot="1" x14ac:dyDescent="0.4">
      <c r="U35" s="166" t="s">
        <v>791</v>
      </c>
      <c r="V35" s="167" t="s">
        <v>792</v>
      </c>
      <c r="W35" s="168" t="s">
        <v>793</v>
      </c>
    </row>
    <row r="36" spans="19:23" x14ac:dyDescent="0.35">
      <c r="S36" s="1396"/>
      <c r="T36" s="175"/>
      <c r="U36" s="169" t="str">
        <f>W19</f>
        <v>T1_2</v>
      </c>
      <c r="V36" s="161" t="str">
        <f t="shared" ref="V36:W50" si="2">U19</f>
        <v>T1_3</v>
      </c>
      <c r="W36" s="162" t="str">
        <f t="shared" si="2"/>
        <v>T1_1</v>
      </c>
    </row>
    <row r="37" spans="19:23" x14ac:dyDescent="0.35">
      <c r="S37" s="1397"/>
      <c r="T37" s="176"/>
      <c r="U37" s="170" t="str">
        <f t="shared" ref="U37:U50" si="3">W20</f>
        <v>T3_2</v>
      </c>
      <c r="V37" s="159" t="str">
        <f t="shared" si="2"/>
        <v>T3_3</v>
      </c>
      <c r="W37" s="163" t="str">
        <f t="shared" si="2"/>
        <v>T3_1</v>
      </c>
    </row>
    <row r="38" spans="19:23" x14ac:dyDescent="0.35">
      <c r="S38" s="1397"/>
      <c r="T38" s="176"/>
      <c r="U38" s="170" t="str">
        <f t="shared" si="3"/>
        <v>T5_2</v>
      </c>
      <c r="V38" s="159" t="str">
        <f t="shared" si="2"/>
        <v>T5_3</v>
      </c>
      <c r="W38" s="163" t="str">
        <f t="shared" si="2"/>
        <v>T5_1</v>
      </c>
    </row>
    <row r="39" spans="19:23" x14ac:dyDescent="0.35">
      <c r="S39" s="1397"/>
      <c r="T39" s="176"/>
      <c r="U39" s="170" t="str">
        <f t="shared" si="3"/>
        <v>T13_2</v>
      </c>
      <c r="V39" s="159" t="str">
        <f t="shared" si="2"/>
        <v>T13_3</v>
      </c>
      <c r="W39" s="163" t="str">
        <f t="shared" si="2"/>
        <v>T13_1</v>
      </c>
    </row>
    <row r="40" spans="19:23" ht="15" thickBot="1" x14ac:dyDescent="0.4">
      <c r="S40" s="1397"/>
      <c r="T40" s="177"/>
      <c r="U40" s="171" t="str">
        <f t="shared" si="3"/>
        <v>T15_2</v>
      </c>
      <c r="V40" s="164" t="str">
        <f t="shared" si="2"/>
        <v>T15_3</v>
      </c>
      <c r="W40" s="165" t="str">
        <f t="shared" si="2"/>
        <v>T15_1</v>
      </c>
    </row>
    <row r="41" spans="19:23" x14ac:dyDescent="0.35">
      <c r="S41" s="1397"/>
      <c r="T41" s="181"/>
      <c r="U41" s="172" t="str">
        <f t="shared" si="3"/>
        <v>T10_2</v>
      </c>
      <c r="V41" s="173" t="str">
        <f t="shared" si="2"/>
        <v>T10_3</v>
      </c>
      <c r="W41" s="174" t="str">
        <f t="shared" si="2"/>
        <v>T10_1</v>
      </c>
    </row>
    <row r="42" spans="19:23" x14ac:dyDescent="0.35">
      <c r="S42" s="1397"/>
      <c r="T42" s="176"/>
      <c r="U42" s="170" t="str">
        <f t="shared" si="3"/>
        <v>T12_2</v>
      </c>
      <c r="V42" s="159" t="str">
        <f t="shared" si="2"/>
        <v>T12_3</v>
      </c>
      <c r="W42" s="163" t="str">
        <f t="shared" si="2"/>
        <v>T12_1</v>
      </c>
    </row>
    <row r="43" spans="19:23" x14ac:dyDescent="0.35">
      <c r="S43" s="1397"/>
      <c r="T43" s="176"/>
      <c r="U43" s="170" t="str">
        <f t="shared" si="3"/>
        <v>T14_2</v>
      </c>
      <c r="V43" s="159" t="str">
        <f t="shared" si="2"/>
        <v>T14_3</v>
      </c>
      <c r="W43" s="163" t="str">
        <f t="shared" si="2"/>
        <v>T14_1</v>
      </c>
    </row>
    <row r="44" spans="19:23" x14ac:dyDescent="0.35">
      <c r="S44" s="1397"/>
      <c r="T44" s="176"/>
      <c r="U44" s="170" t="str">
        <f t="shared" si="3"/>
        <v>T2_2</v>
      </c>
      <c r="V44" s="159" t="str">
        <f t="shared" si="2"/>
        <v>T2_3</v>
      </c>
      <c r="W44" s="163" t="str">
        <f t="shared" si="2"/>
        <v>T2_1</v>
      </c>
    </row>
    <row r="45" spans="19:23" ht="15" thickBot="1" x14ac:dyDescent="0.4">
      <c r="S45" s="1397"/>
      <c r="T45" s="180"/>
      <c r="U45" s="178" t="str">
        <f t="shared" si="3"/>
        <v>T4_2</v>
      </c>
      <c r="V45" s="160" t="str">
        <f t="shared" si="2"/>
        <v>T4_3</v>
      </c>
      <c r="W45" s="179" t="str">
        <f t="shared" si="2"/>
        <v>T4_1</v>
      </c>
    </row>
    <row r="46" spans="19:23" x14ac:dyDescent="0.35">
      <c r="S46" s="1397"/>
      <c r="T46" s="175"/>
      <c r="U46" s="169" t="str">
        <f t="shared" si="3"/>
        <v>T7_2</v>
      </c>
      <c r="V46" s="161" t="str">
        <f t="shared" si="2"/>
        <v>T7_3</v>
      </c>
      <c r="W46" s="162" t="str">
        <f t="shared" si="2"/>
        <v>T7_1</v>
      </c>
    </row>
    <row r="47" spans="19:23" x14ac:dyDescent="0.35">
      <c r="S47" s="1397"/>
      <c r="T47" s="176"/>
      <c r="U47" s="170" t="str">
        <f t="shared" si="3"/>
        <v>T9_2</v>
      </c>
      <c r="V47" s="159" t="str">
        <f t="shared" si="2"/>
        <v>T9_3</v>
      </c>
      <c r="W47" s="163" t="str">
        <f t="shared" si="2"/>
        <v>T9_1</v>
      </c>
    </row>
    <row r="48" spans="19:23" x14ac:dyDescent="0.35">
      <c r="S48" s="1397"/>
      <c r="T48" s="176"/>
      <c r="U48" s="170" t="str">
        <f t="shared" si="3"/>
        <v>T11_2</v>
      </c>
      <c r="V48" s="159" t="str">
        <f t="shared" si="2"/>
        <v>T11_3</v>
      </c>
      <c r="W48" s="163" t="str">
        <f t="shared" si="2"/>
        <v>T11_1</v>
      </c>
    </row>
    <row r="49" spans="19:23" x14ac:dyDescent="0.35">
      <c r="S49" s="1397"/>
      <c r="T49" s="176"/>
      <c r="U49" s="170" t="str">
        <f t="shared" si="3"/>
        <v>T6_2</v>
      </c>
      <c r="V49" s="159" t="str">
        <f t="shared" si="2"/>
        <v>T6_3</v>
      </c>
      <c r="W49" s="163" t="str">
        <f t="shared" si="2"/>
        <v>T6_1</v>
      </c>
    </row>
    <row r="50" spans="19:23" ht="15" thickBot="1" x14ac:dyDescent="0.4">
      <c r="S50" s="1398"/>
      <c r="T50" s="177"/>
      <c r="U50" s="171" t="str">
        <f t="shared" si="3"/>
        <v>T8_2</v>
      </c>
      <c r="V50" s="164" t="str">
        <f t="shared" si="2"/>
        <v>T8_3</v>
      </c>
      <c r="W50" s="165"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6" customFormat="1" ht="15.75" customHeight="1" thickBot="1" x14ac:dyDescent="0.35">
      <c r="B1" s="1406">
        <v>43234</v>
      </c>
      <c r="C1" s="1407"/>
      <c r="D1" s="1407"/>
      <c r="E1" s="1413"/>
      <c r="F1" s="1406">
        <f>B1+1</f>
        <v>43235</v>
      </c>
      <c r="G1" s="1407"/>
      <c r="H1" s="1407"/>
      <c r="I1" s="1407"/>
      <c r="J1" s="1406">
        <f>F1+1</f>
        <v>43236</v>
      </c>
      <c r="K1" s="1407"/>
      <c r="L1" s="1407"/>
      <c r="M1" s="1413"/>
      <c r="N1" s="1406">
        <f>J1+1</f>
        <v>43237</v>
      </c>
      <c r="O1" s="1407"/>
      <c r="P1" s="1407"/>
      <c r="Q1" s="1413"/>
      <c r="R1" s="1406">
        <f>N1+1</f>
        <v>43238</v>
      </c>
      <c r="S1" s="1407"/>
      <c r="T1" s="1407"/>
      <c r="U1" s="1413"/>
    </row>
    <row r="2" spans="1:21" ht="13.5" thickBot="1" x14ac:dyDescent="0.35">
      <c r="B2" s="1408" t="s">
        <v>878</v>
      </c>
      <c r="C2" s="1409"/>
      <c r="D2" s="1409"/>
      <c r="E2" s="1409"/>
      <c r="F2" s="1409"/>
      <c r="G2" s="1409"/>
      <c r="H2" s="1409"/>
      <c r="I2" s="1409"/>
      <c r="J2" s="1409"/>
      <c r="K2" s="1409"/>
      <c r="L2" s="1409"/>
      <c r="M2" s="1409"/>
      <c r="N2" s="1409"/>
      <c r="O2" s="1409"/>
      <c r="P2" s="1409"/>
      <c r="Q2" s="1409"/>
      <c r="R2" s="1439"/>
      <c r="S2" s="1439"/>
      <c r="T2" s="1439"/>
      <c r="U2" s="1440"/>
    </row>
    <row r="3" spans="1:21" ht="15" customHeight="1" thickBot="1" x14ac:dyDescent="0.35">
      <c r="A3" s="457" t="s">
        <v>859</v>
      </c>
      <c r="B3" s="1441" t="s">
        <v>864</v>
      </c>
      <c r="C3" s="1442"/>
      <c r="D3" s="1442"/>
      <c r="E3" s="1443"/>
      <c r="F3" s="1441" t="s">
        <v>864</v>
      </c>
      <c r="G3" s="1442"/>
      <c r="H3" s="1442"/>
      <c r="I3" s="1443"/>
      <c r="J3" s="1441" t="s">
        <v>864</v>
      </c>
      <c r="K3" s="1442"/>
      <c r="L3" s="1442"/>
      <c r="M3" s="1443"/>
      <c r="N3" s="458"/>
      <c r="O3" s="458"/>
      <c r="P3" s="458"/>
      <c r="Q3" s="463"/>
      <c r="R3" s="473" t="s">
        <v>871</v>
      </c>
      <c r="S3" s="466"/>
      <c r="T3" s="466"/>
      <c r="U3" s="467"/>
    </row>
    <row r="4" spans="1:21" ht="15.75" customHeight="1" thickBot="1" x14ac:dyDescent="0.35">
      <c r="A4" s="459" t="s">
        <v>860</v>
      </c>
      <c r="B4" s="1444"/>
      <c r="C4" s="1445"/>
      <c r="D4" s="1445"/>
      <c r="E4" s="1446"/>
      <c r="F4" s="1444"/>
      <c r="G4" s="1445"/>
      <c r="H4" s="1445"/>
      <c r="I4" s="1446"/>
      <c r="J4" s="1444"/>
      <c r="K4" s="1445"/>
      <c r="L4" s="1445"/>
      <c r="M4" s="1446"/>
      <c r="N4" s="1447" t="s">
        <v>865</v>
      </c>
      <c r="O4" s="1448"/>
      <c r="P4" s="1448"/>
      <c r="Q4" s="1448"/>
      <c r="R4" s="468"/>
      <c r="S4" s="474" t="s">
        <v>872</v>
      </c>
      <c r="T4" s="465"/>
      <c r="U4" s="469"/>
    </row>
    <row r="5" spans="1:21" ht="15" customHeight="1" thickBot="1" x14ac:dyDescent="0.35">
      <c r="A5" s="459" t="s">
        <v>861</v>
      </c>
      <c r="B5" s="1441" t="s">
        <v>864</v>
      </c>
      <c r="C5" s="1442"/>
      <c r="D5" s="1442"/>
      <c r="E5" s="1443"/>
      <c r="F5" s="1441" t="s">
        <v>864</v>
      </c>
      <c r="G5" s="1442"/>
      <c r="H5" s="1442"/>
      <c r="I5" s="1443"/>
      <c r="J5" s="1441" t="s">
        <v>864</v>
      </c>
      <c r="K5" s="1442"/>
      <c r="L5" s="1442"/>
      <c r="M5" s="1443"/>
      <c r="N5" s="1400" t="s">
        <v>866</v>
      </c>
      <c r="O5" s="1449"/>
      <c r="P5" s="1449"/>
      <c r="Q5" s="1449"/>
      <c r="R5" s="468"/>
      <c r="S5" s="465"/>
      <c r="T5" s="474" t="s">
        <v>871</v>
      </c>
      <c r="U5" s="469"/>
    </row>
    <row r="6" spans="1:21" ht="13.5" thickBot="1" x14ac:dyDescent="0.35">
      <c r="A6" s="461" t="s">
        <v>862</v>
      </c>
      <c r="B6" s="1444"/>
      <c r="C6" s="1445"/>
      <c r="D6" s="1445"/>
      <c r="E6" s="1446"/>
      <c r="F6" s="1444"/>
      <c r="G6" s="1445"/>
      <c r="H6" s="1445"/>
      <c r="I6" s="1446"/>
      <c r="J6" s="1444"/>
      <c r="K6" s="1445"/>
      <c r="L6" s="1445"/>
      <c r="M6" s="1446"/>
      <c r="N6" s="460"/>
      <c r="O6" s="460"/>
      <c r="P6" s="460"/>
      <c r="Q6" s="464"/>
      <c r="R6" s="470"/>
      <c r="S6" s="471"/>
      <c r="T6" s="471"/>
      <c r="U6" s="474" t="s">
        <v>873</v>
      </c>
    </row>
    <row r="7" spans="1:21" ht="13.5" thickBot="1" x14ac:dyDescent="0.35">
      <c r="R7" s="117"/>
      <c r="S7" s="117"/>
      <c r="T7" s="117"/>
    </row>
    <row r="8" spans="1:21" ht="15.75" customHeight="1" thickBot="1" x14ac:dyDescent="0.35">
      <c r="B8" s="1406">
        <f>B1+7</f>
        <v>43241</v>
      </c>
      <c r="C8" s="1407"/>
      <c r="D8" s="1407"/>
      <c r="E8" s="1413"/>
      <c r="F8" s="1456">
        <f>B8+1</f>
        <v>43242</v>
      </c>
      <c r="G8" s="1457"/>
      <c r="H8" s="1457"/>
      <c r="I8" s="1457"/>
      <c r="J8" s="1406">
        <f>F8+1</f>
        <v>43243</v>
      </c>
      <c r="K8" s="1407"/>
      <c r="L8" s="1407"/>
      <c r="M8" s="1413"/>
      <c r="N8" s="1406">
        <f>J8+1</f>
        <v>43244</v>
      </c>
      <c r="O8" s="1407"/>
      <c r="P8" s="1407"/>
      <c r="Q8" s="1413"/>
      <c r="R8" s="1406">
        <f>N8+1</f>
        <v>43245</v>
      </c>
      <c r="S8" s="1407"/>
      <c r="T8" s="1407"/>
      <c r="U8" s="1413"/>
    </row>
    <row r="9" spans="1:21" ht="15.75" customHeight="1" thickBot="1" x14ac:dyDescent="0.35">
      <c r="B9" s="1450" t="s">
        <v>863</v>
      </c>
      <c r="C9" s="1451"/>
      <c r="D9" s="1451"/>
      <c r="E9" s="1451"/>
      <c r="F9" s="1408"/>
      <c r="G9" s="1409"/>
      <c r="H9" s="1409"/>
      <c r="I9" s="1410"/>
      <c r="J9" s="1408" t="s">
        <v>877</v>
      </c>
      <c r="K9" s="1409"/>
      <c r="L9" s="1409"/>
      <c r="M9" s="1409"/>
      <c r="N9" s="1409"/>
      <c r="O9" s="1409"/>
      <c r="P9" s="1409"/>
      <c r="Q9" s="1409"/>
      <c r="R9" s="1409"/>
      <c r="S9" s="1409"/>
      <c r="T9" s="1409"/>
      <c r="U9" s="1410"/>
    </row>
    <row r="10" spans="1:21" ht="15" customHeight="1" thickBot="1" x14ac:dyDescent="0.35">
      <c r="A10" s="457" t="s">
        <v>859</v>
      </c>
      <c r="B10" s="1452"/>
      <c r="C10" s="1453"/>
      <c r="D10" s="1453"/>
      <c r="E10" s="1453"/>
      <c r="F10" s="1402" t="s">
        <v>869</v>
      </c>
      <c r="G10" s="1403"/>
      <c r="H10" s="1437" t="s">
        <v>873</v>
      </c>
      <c r="I10" s="1438"/>
      <c r="J10" s="472"/>
      <c r="K10" s="458"/>
      <c r="L10" s="458"/>
      <c r="M10" s="475" t="s">
        <v>874</v>
      </c>
      <c r="N10" s="1429" t="s">
        <v>868</v>
      </c>
      <c r="O10" s="1430"/>
      <c r="P10" s="1430"/>
      <c r="Q10" s="1431"/>
      <c r="R10" s="458"/>
      <c r="S10" s="458"/>
      <c r="T10" s="458"/>
      <c r="U10" s="458"/>
    </row>
    <row r="11" spans="1:21" ht="15.75" customHeight="1" thickBot="1" x14ac:dyDescent="0.35">
      <c r="A11" s="459" t="s">
        <v>860</v>
      </c>
      <c r="B11" s="1452"/>
      <c r="C11" s="1453"/>
      <c r="D11" s="1453"/>
      <c r="E11" s="1453"/>
      <c r="F11" s="1400"/>
      <c r="G11" s="1401"/>
      <c r="H11" s="1416" t="s">
        <v>870</v>
      </c>
      <c r="I11" s="1417"/>
      <c r="J11" s="1420" t="s">
        <v>867</v>
      </c>
      <c r="K11" s="1436"/>
      <c r="L11" s="1436"/>
      <c r="M11" s="1421"/>
      <c r="N11" s="1424" t="s">
        <v>869</v>
      </c>
      <c r="O11" s="1425"/>
      <c r="P11" s="462"/>
      <c r="Q11" s="462"/>
      <c r="R11" s="460"/>
      <c r="S11" s="460"/>
      <c r="T11" s="1424" t="s">
        <v>870</v>
      </c>
      <c r="U11" s="1425"/>
    </row>
    <row r="12" spans="1:21" ht="15" customHeight="1" thickBot="1" x14ac:dyDescent="0.35">
      <c r="A12" s="459" t="s">
        <v>861</v>
      </c>
      <c r="B12" s="1452"/>
      <c r="C12" s="1453"/>
      <c r="D12" s="1453"/>
      <c r="E12" s="1453"/>
      <c r="F12" s="1458" t="s">
        <v>873</v>
      </c>
      <c r="G12" s="1438"/>
      <c r="H12" s="458"/>
      <c r="I12" s="458"/>
      <c r="J12" s="1418" t="s">
        <v>875</v>
      </c>
      <c r="K12" s="1419"/>
      <c r="L12" s="1422"/>
      <c r="M12" s="1423"/>
      <c r="N12" s="460"/>
      <c r="O12" s="460"/>
      <c r="P12" s="460"/>
      <c r="Q12" s="460"/>
      <c r="R12" s="458"/>
      <c r="S12" s="458"/>
      <c r="T12" s="458"/>
      <c r="U12" s="458"/>
    </row>
    <row r="13" spans="1:21" ht="15.75" customHeight="1" thickBot="1" x14ac:dyDescent="0.35">
      <c r="A13" s="461" t="s">
        <v>862</v>
      </c>
      <c r="B13" s="1454"/>
      <c r="C13" s="1455"/>
      <c r="D13" s="1455"/>
      <c r="E13" s="1455"/>
      <c r="F13" s="1447" t="s">
        <v>873</v>
      </c>
      <c r="G13" s="1459"/>
      <c r="H13" s="460"/>
      <c r="I13" s="460"/>
      <c r="J13" s="1400"/>
      <c r="K13" s="1401"/>
      <c r="L13" s="1420" t="s">
        <v>876</v>
      </c>
      <c r="M13" s="1421"/>
      <c r="N13" s="460"/>
      <c r="O13" s="460"/>
      <c r="P13" s="460"/>
      <c r="Q13" s="460"/>
      <c r="R13" s="460"/>
      <c r="S13" s="460"/>
      <c r="T13" s="460"/>
      <c r="U13" s="460"/>
    </row>
    <row r="14" spans="1:21" ht="13.5" thickBot="1" x14ac:dyDescent="0.35"/>
    <row r="15" spans="1:21" ht="13.5" thickBot="1" x14ac:dyDescent="0.35">
      <c r="B15" s="1406">
        <f>B8+7</f>
        <v>43248</v>
      </c>
      <c r="C15" s="1407"/>
      <c r="D15" s="1407"/>
      <c r="E15" s="1413"/>
      <c r="F15" s="1406">
        <f>B15+1</f>
        <v>43249</v>
      </c>
      <c r="G15" s="1407"/>
      <c r="H15" s="1407"/>
      <c r="I15" s="1407"/>
      <c r="J15" s="1406">
        <f>F15+1</f>
        <v>43250</v>
      </c>
      <c r="K15" s="1407"/>
      <c r="L15" s="1407"/>
      <c r="M15" s="1413"/>
      <c r="N15" s="1406">
        <f>J15+1</f>
        <v>43251</v>
      </c>
      <c r="O15" s="1407"/>
      <c r="P15" s="1407"/>
      <c r="Q15" s="1413"/>
      <c r="R15" s="1406">
        <f>N15+1</f>
        <v>43252</v>
      </c>
      <c r="S15" s="1407"/>
      <c r="T15" s="1407"/>
      <c r="U15" s="1413"/>
    </row>
    <row r="16" spans="1:21" ht="15.75" customHeight="1" thickBot="1" x14ac:dyDescent="0.35">
      <c r="B16" s="1408"/>
      <c r="C16" s="1409"/>
      <c r="D16" s="1409"/>
      <c r="E16" s="1410"/>
      <c r="F16" s="1408"/>
      <c r="G16" s="1409"/>
      <c r="H16" s="1409"/>
      <c r="I16" s="1410"/>
      <c r="J16" s="1408"/>
      <c r="K16" s="1409"/>
      <c r="L16" s="1409"/>
      <c r="M16" s="1410"/>
      <c r="N16" s="1408"/>
      <c r="O16" s="1409"/>
      <c r="P16" s="1409"/>
      <c r="Q16" s="1410"/>
      <c r="R16" s="1408"/>
      <c r="S16" s="1409"/>
      <c r="T16" s="1409"/>
      <c r="U16" s="1410"/>
    </row>
    <row r="17" spans="1:21" ht="15.75" customHeight="1" thickBot="1" x14ac:dyDescent="0.35">
      <c r="A17" s="457" t="s">
        <v>859</v>
      </c>
      <c r="B17" s="1411"/>
      <c r="C17" s="458"/>
      <c r="D17" s="458"/>
      <c r="E17" s="458"/>
      <c r="F17" s="1432" t="s">
        <v>869</v>
      </c>
      <c r="G17" s="1433"/>
      <c r="H17" s="1400"/>
      <c r="I17" s="1401"/>
      <c r="J17" s="458"/>
      <c r="K17" s="458"/>
      <c r="L17" s="458"/>
      <c r="M17" s="458"/>
      <c r="N17" s="1429" t="s">
        <v>868</v>
      </c>
      <c r="O17" s="1430"/>
      <c r="P17" s="1430"/>
      <c r="Q17" s="1431"/>
      <c r="R17" s="473" t="s">
        <v>871</v>
      </c>
      <c r="S17" s="466"/>
      <c r="T17" s="466"/>
      <c r="U17" s="467"/>
    </row>
    <row r="18" spans="1:21" ht="15.75" customHeight="1" thickBot="1" x14ac:dyDescent="0.35">
      <c r="A18" s="459" t="s">
        <v>860</v>
      </c>
      <c r="B18" s="1412"/>
      <c r="C18" s="460"/>
      <c r="D18" s="460"/>
      <c r="E18" s="460"/>
      <c r="F18" s="1400"/>
      <c r="G18" s="1401"/>
      <c r="H18" s="1434" t="s">
        <v>870</v>
      </c>
      <c r="I18" s="1435"/>
      <c r="J18" s="1420" t="s">
        <v>867</v>
      </c>
      <c r="K18" s="1436"/>
      <c r="L18" s="1436"/>
      <c r="M18" s="1421"/>
      <c r="N18" s="1424" t="s">
        <v>869</v>
      </c>
      <c r="O18" s="1425"/>
      <c r="P18" s="462"/>
      <c r="Q18" s="462"/>
      <c r="R18" s="468"/>
      <c r="S18" s="474" t="s">
        <v>872</v>
      </c>
      <c r="T18" s="1424" t="s">
        <v>870</v>
      </c>
      <c r="U18" s="1425"/>
    </row>
    <row r="19" spans="1:21" ht="15" customHeight="1" thickBot="1" x14ac:dyDescent="0.35">
      <c r="A19" s="459" t="s">
        <v>861</v>
      </c>
      <c r="B19" s="1411"/>
      <c r="C19" s="458"/>
      <c r="D19" s="458"/>
      <c r="E19" s="458"/>
      <c r="F19" s="458"/>
      <c r="G19" s="458"/>
      <c r="H19" s="458"/>
      <c r="I19" s="458"/>
      <c r="J19" s="1418" t="s">
        <v>875</v>
      </c>
      <c r="K19" s="1419"/>
      <c r="L19" s="1422"/>
      <c r="M19" s="1423"/>
      <c r="N19" s="458"/>
      <c r="O19" s="458"/>
      <c r="P19" s="458"/>
      <c r="Q19" s="458"/>
      <c r="R19" s="468"/>
      <c r="S19" s="465"/>
      <c r="T19" s="474" t="s">
        <v>871</v>
      </c>
      <c r="U19" s="469"/>
    </row>
    <row r="20" spans="1:21" ht="15.75" customHeight="1" thickBot="1" x14ac:dyDescent="0.35">
      <c r="A20" s="461" t="s">
        <v>862</v>
      </c>
      <c r="B20" s="1412"/>
      <c r="C20" s="460"/>
      <c r="D20" s="460"/>
      <c r="E20" s="460"/>
      <c r="F20" s="460"/>
      <c r="G20" s="460"/>
      <c r="H20" s="460"/>
      <c r="I20" s="460"/>
      <c r="J20" s="1400"/>
      <c r="K20" s="1401"/>
      <c r="L20" s="1420" t="s">
        <v>876</v>
      </c>
      <c r="M20" s="1421"/>
      <c r="N20" s="460"/>
      <c r="O20" s="460"/>
      <c r="P20" s="460"/>
      <c r="Q20" s="460"/>
      <c r="R20" s="470"/>
      <c r="S20" s="471"/>
      <c r="T20" s="471"/>
      <c r="U20" s="474" t="s">
        <v>873</v>
      </c>
    </row>
    <row r="21" spans="1:21" ht="13.5" thickBot="1" x14ac:dyDescent="0.35"/>
    <row r="22" spans="1:21" ht="13.5" thickBot="1" x14ac:dyDescent="0.35">
      <c r="B22" s="1406">
        <f>B15+7</f>
        <v>43255</v>
      </c>
      <c r="C22" s="1407"/>
      <c r="D22" s="1407"/>
      <c r="E22" s="1413"/>
      <c r="F22" s="1406">
        <f>B22+1</f>
        <v>43256</v>
      </c>
      <c r="G22" s="1407"/>
      <c r="H22" s="1407"/>
      <c r="I22" s="1407"/>
      <c r="J22" s="1406">
        <f>F22+1</f>
        <v>43257</v>
      </c>
      <c r="K22" s="1407"/>
      <c r="L22" s="1407"/>
      <c r="M22" s="1413"/>
      <c r="N22" s="1406">
        <f>J22+1</f>
        <v>43258</v>
      </c>
      <c r="O22" s="1407"/>
      <c r="P22" s="1407"/>
      <c r="Q22" s="1413"/>
      <c r="R22" s="1406">
        <f>N22+1</f>
        <v>43259</v>
      </c>
      <c r="S22" s="1407"/>
      <c r="T22" s="1407"/>
      <c r="U22" s="1413"/>
    </row>
    <row r="23" spans="1:21" ht="13.5" thickBot="1" x14ac:dyDescent="0.35">
      <c r="B23" s="1408"/>
      <c r="C23" s="1409"/>
      <c r="D23" s="1409"/>
      <c r="E23" s="1410"/>
      <c r="F23" s="1408"/>
      <c r="G23" s="1409"/>
      <c r="H23" s="1409"/>
      <c r="I23" s="1410"/>
      <c r="J23" s="1408"/>
      <c r="K23" s="1409"/>
      <c r="L23" s="1409"/>
      <c r="M23" s="1410"/>
      <c r="N23" s="1408"/>
      <c r="O23" s="1409"/>
      <c r="P23" s="1409"/>
      <c r="Q23" s="1410"/>
      <c r="R23" s="1408"/>
      <c r="S23" s="1409"/>
      <c r="T23" s="1409"/>
      <c r="U23" s="1410"/>
    </row>
    <row r="24" spans="1:21" ht="15.75" customHeight="1" thickBot="1" x14ac:dyDescent="0.35">
      <c r="A24" s="457" t="s">
        <v>859</v>
      </c>
      <c r="B24" s="458"/>
      <c r="C24" s="458"/>
      <c r="D24" s="458"/>
      <c r="E24" s="458"/>
      <c r="F24" s="1402" t="s">
        <v>869</v>
      </c>
      <c r="G24" s="1403"/>
      <c r="H24" s="1404"/>
      <c r="I24" s="1405"/>
      <c r="J24" s="458"/>
      <c r="K24" s="458"/>
      <c r="L24" s="458"/>
      <c r="M24" s="458"/>
      <c r="N24" s="1429" t="s">
        <v>868</v>
      </c>
      <c r="O24" s="1430"/>
      <c r="P24" s="1430"/>
      <c r="Q24" s="1431"/>
      <c r="R24" s="473" t="s">
        <v>871</v>
      </c>
      <c r="S24" s="466"/>
      <c r="T24" s="466"/>
      <c r="U24" s="467"/>
    </row>
    <row r="25" spans="1:21" ht="13.5" thickBot="1" x14ac:dyDescent="0.35">
      <c r="A25" s="459" t="s">
        <v>860</v>
      </c>
      <c r="B25" s="460"/>
      <c r="C25" s="460"/>
      <c r="D25" s="460"/>
      <c r="E25" s="460"/>
      <c r="F25" s="1414"/>
      <c r="G25" s="1415"/>
      <c r="H25" s="1416" t="s">
        <v>870</v>
      </c>
      <c r="I25" s="1417"/>
      <c r="J25" s="1420" t="s">
        <v>867</v>
      </c>
      <c r="K25" s="1436"/>
      <c r="L25" s="1436"/>
      <c r="M25" s="1421"/>
      <c r="N25" s="1424" t="s">
        <v>869</v>
      </c>
      <c r="O25" s="1425"/>
      <c r="P25" s="462"/>
      <c r="Q25" s="462"/>
      <c r="R25" s="468"/>
      <c r="S25" s="474" t="s">
        <v>872</v>
      </c>
      <c r="T25" s="1424" t="s">
        <v>870</v>
      </c>
      <c r="U25" s="1425"/>
    </row>
    <row r="26" spans="1:21" ht="13.5" thickBot="1" x14ac:dyDescent="0.35">
      <c r="A26" s="459" t="s">
        <v>861</v>
      </c>
      <c r="B26" s="1411"/>
      <c r="C26" s="458"/>
      <c r="D26" s="458"/>
      <c r="E26" s="458"/>
      <c r="F26" s="458"/>
      <c r="G26" s="458"/>
      <c r="H26" s="458"/>
      <c r="I26" s="458"/>
      <c r="J26" s="1418" t="s">
        <v>875</v>
      </c>
      <c r="K26" s="1419"/>
      <c r="L26" s="1422"/>
      <c r="M26" s="1423"/>
      <c r="N26" s="458"/>
      <c r="O26" s="458"/>
      <c r="P26" s="458"/>
      <c r="Q26" s="458"/>
      <c r="R26" s="468"/>
      <c r="S26" s="465"/>
      <c r="T26" s="474" t="s">
        <v>871</v>
      </c>
      <c r="U26" s="469"/>
    </row>
    <row r="27" spans="1:21" ht="13.5" thickBot="1" x14ac:dyDescent="0.35">
      <c r="A27" s="461" t="s">
        <v>862</v>
      </c>
      <c r="B27" s="1412"/>
      <c r="C27" s="460"/>
      <c r="D27" s="460"/>
      <c r="E27" s="460"/>
      <c r="F27" s="460"/>
      <c r="G27" s="460"/>
      <c r="H27" s="460"/>
      <c r="I27" s="460"/>
      <c r="J27" s="1400"/>
      <c r="K27" s="1401"/>
      <c r="L27" s="1420" t="s">
        <v>876</v>
      </c>
      <c r="M27" s="1421"/>
      <c r="N27" s="460"/>
      <c r="O27" s="460"/>
      <c r="P27" s="460"/>
      <c r="Q27" s="460"/>
      <c r="R27" s="470"/>
      <c r="S27" s="471"/>
      <c r="T27" s="471"/>
      <c r="U27" s="474" t="s">
        <v>873</v>
      </c>
    </row>
    <row r="28" spans="1:21" ht="13.5" thickBot="1" x14ac:dyDescent="0.35"/>
    <row r="29" spans="1:21" ht="13.5" thickBot="1" x14ac:dyDescent="0.35">
      <c r="B29" s="1406">
        <f>B22+7</f>
        <v>43262</v>
      </c>
      <c r="C29" s="1407"/>
      <c r="D29" s="1407"/>
      <c r="E29" s="1413"/>
      <c r="F29" s="1406">
        <f>B29+1</f>
        <v>43263</v>
      </c>
      <c r="G29" s="1407"/>
      <c r="H29" s="1407"/>
      <c r="I29" s="1407"/>
      <c r="J29" s="1406">
        <f>F29+1</f>
        <v>43264</v>
      </c>
      <c r="K29" s="1407"/>
      <c r="L29" s="1407"/>
      <c r="M29" s="1413"/>
      <c r="N29" s="1406">
        <f>J29+1</f>
        <v>43265</v>
      </c>
      <c r="O29" s="1407"/>
      <c r="P29" s="1407"/>
      <c r="Q29" s="1413"/>
      <c r="R29" s="1406">
        <f>N29+1</f>
        <v>43266</v>
      </c>
      <c r="S29" s="1407"/>
      <c r="T29" s="1407"/>
      <c r="U29" s="1413"/>
    </row>
    <row r="30" spans="1:21" ht="15.75" customHeight="1" thickBot="1" x14ac:dyDescent="0.35">
      <c r="B30" s="1408"/>
      <c r="C30" s="1409"/>
      <c r="D30" s="1409"/>
      <c r="E30" s="1410"/>
      <c r="F30" s="1408"/>
      <c r="G30" s="1409"/>
      <c r="H30" s="1409"/>
      <c r="I30" s="1410"/>
      <c r="J30" s="1408"/>
      <c r="K30" s="1409"/>
      <c r="L30" s="1409"/>
      <c r="M30" s="1410"/>
      <c r="N30" s="1408"/>
      <c r="O30" s="1409"/>
      <c r="P30" s="1409"/>
      <c r="Q30" s="1410"/>
      <c r="R30" s="1408"/>
      <c r="S30" s="1409"/>
      <c r="T30" s="1409"/>
      <c r="U30" s="1410"/>
    </row>
    <row r="31" spans="1:21" x14ac:dyDescent="0.3">
      <c r="A31" s="457" t="s">
        <v>859</v>
      </c>
      <c r="B31" s="1411"/>
      <c r="C31" s="458"/>
      <c r="D31" s="458"/>
      <c r="E31" s="458"/>
      <c r="F31" s="1402" t="s">
        <v>869</v>
      </c>
      <c r="G31" s="1403"/>
      <c r="H31" s="1404"/>
      <c r="I31" s="1405"/>
      <c r="J31" s="458"/>
      <c r="K31" s="458"/>
      <c r="L31" s="458"/>
      <c r="M31" s="458"/>
      <c r="N31" s="458"/>
      <c r="O31" s="458"/>
      <c r="P31" s="458"/>
      <c r="Q31" s="458"/>
      <c r="R31" s="473" t="s">
        <v>871</v>
      </c>
      <c r="S31" s="466"/>
      <c r="T31" s="466"/>
      <c r="U31" s="467"/>
    </row>
    <row r="32" spans="1:21" ht="13.5" thickBot="1" x14ac:dyDescent="0.35">
      <c r="A32" s="459" t="s">
        <v>860</v>
      </c>
      <c r="B32" s="1412"/>
      <c r="C32" s="460"/>
      <c r="D32" s="460"/>
      <c r="E32" s="460"/>
      <c r="F32" s="1414"/>
      <c r="G32" s="1415"/>
      <c r="H32" s="1416" t="s">
        <v>870</v>
      </c>
      <c r="I32" s="1417"/>
      <c r="J32" s="1426"/>
      <c r="K32" s="1427"/>
      <c r="L32" s="1427"/>
      <c r="M32" s="1428"/>
      <c r="N32" s="460"/>
      <c r="O32" s="460"/>
      <c r="P32" s="460"/>
      <c r="Q32" s="460"/>
      <c r="R32" s="468"/>
      <c r="S32" s="474" t="s">
        <v>872</v>
      </c>
      <c r="T32" s="465"/>
      <c r="U32" s="469"/>
    </row>
    <row r="33" spans="1:21" x14ac:dyDescent="0.3">
      <c r="A33" s="459" t="s">
        <v>861</v>
      </c>
      <c r="B33" s="1411"/>
      <c r="C33" s="458"/>
      <c r="D33" s="458"/>
      <c r="E33" s="458"/>
      <c r="F33" s="458"/>
      <c r="G33" s="458"/>
      <c r="H33" s="458"/>
      <c r="I33" s="458"/>
      <c r="J33" s="458"/>
      <c r="K33" s="458"/>
      <c r="L33" s="458"/>
      <c r="M33" s="458"/>
      <c r="N33" s="458"/>
      <c r="O33" s="458"/>
      <c r="P33" s="458"/>
      <c r="Q33" s="458"/>
      <c r="R33" s="468"/>
      <c r="S33" s="465"/>
      <c r="T33" s="474" t="s">
        <v>871</v>
      </c>
      <c r="U33" s="469"/>
    </row>
    <row r="34" spans="1:21" ht="13.5" thickBot="1" x14ac:dyDescent="0.35">
      <c r="A34" s="461" t="s">
        <v>862</v>
      </c>
      <c r="B34" s="1412"/>
      <c r="C34" s="460"/>
      <c r="D34" s="460"/>
      <c r="E34" s="460"/>
      <c r="F34" s="460"/>
      <c r="G34" s="460"/>
      <c r="H34" s="460"/>
      <c r="I34" s="460"/>
      <c r="J34" s="460"/>
      <c r="K34" s="460"/>
      <c r="L34" s="460"/>
      <c r="M34" s="460"/>
      <c r="N34" s="460"/>
      <c r="O34" s="460"/>
      <c r="P34" s="460"/>
      <c r="Q34" s="460"/>
      <c r="R34" s="470"/>
      <c r="S34" s="471"/>
      <c r="T34" s="471"/>
      <c r="U34" s="474" t="s">
        <v>873</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FE9569-839D-42E5-B6F1-EBFB73294302}">
  <sheetPr>
    <pageSetUpPr fitToPage="1"/>
  </sheetPr>
  <dimension ref="A1:L43"/>
  <sheetViews>
    <sheetView topLeftCell="A25" zoomScale="80" zoomScaleNormal="80" workbookViewId="0">
      <selection activeCell="F7" sqref="E6:G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97" t="s">
        <v>677</v>
      </c>
      <c r="B1" s="898"/>
      <c r="C1" s="898"/>
      <c r="D1" s="898"/>
      <c r="E1" s="898"/>
      <c r="F1" s="897" t="s">
        <v>678</v>
      </c>
      <c r="G1" s="898"/>
      <c r="H1" s="898"/>
      <c r="I1" s="898"/>
      <c r="J1" s="898"/>
    </row>
    <row r="2" spans="1:10" s="117" customFormat="1" ht="13.5" customHeight="1" thickBot="1" x14ac:dyDescent="0.4">
      <c r="A2" s="908" t="str">
        <f>'2017-2018'!E2:E4</f>
        <v>Cycle 1 : Modéliser le comportement linéaire et non linéaire des systèmes.</v>
      </c>
      <c r="B2" s="909"/>
      <c r="C2" s="909"/>
      <c r="D2" s="909"/>
      <c r="E2" s="909"/>
      <c r="F2" s="910" t="str">
        <f>'2017-2018'!F2:F4</f>
        <v>Comment améliorer la fiabilité d'un modèle dans le but de minimiser les écarts modèle-réel ?</v>
      </c>
      <c r="G2" s="911"/>
      <c r="H2" s="911"/>
      <c r="I2" s="911"/>
      <c r="J2" s="912"/>
    </row>
    <row r="3" spans="1:10" ht="15.75" customHeight="1" thickBot="1" x14ac:dyDescent="0.4">
      <c r="F3" s="116"/>
      <c r="G3" s="116"/>
      <c r="H3" s="116"/>
      <c r="I3" s="116"/>
      <c r="J3" s="116"/>
    </row>
    <row r="4" spans="1:10" ht="15" customHeight="1" x14ac:dyDescent="0.3">
      <c r="A4" s="897" t="s">
        <v>685</v>
      </c>
      <c r="B4" s="898"/>
      <c r="C4" s="898"/>
      <c r="D4" s="899"/>
      <c r="E4" s="897" t="s">
        <v>627</v>
      </c>
      <c r="F4" s="898"/>
      <c r="G4" s="899"/>
      <c r="H4" s="897" t="s">
        <v>2</v>
      </c>
      <c r="I4" s="898"/>
      <c r="J4" s="899"/>
    </row>
    <row r="5" spans="1:10" ht="25.5" customHeight="1" x14ac:dyDescent="0.3">
      <c r="A5" s="913" t="s">
        <v>643</v>
      </c>
      <c r="B5" s="914"/>
      <c r="C5" s="914"/>
      <c r="D5" s="915"/>
      <c r="E5" s="119" t="s">
        <v>271</v>
      </c>
      <c r="F5" s="893" t="s">
        <v>90</v>
      </c>
      <c r="G5" s="894"/>
      <c r="H5" s="120" t="s">
        <v>274</v>
      </c>
      <c r="I5" s="893" t="s">
        <v>249</v>
      </c>
      <c r="J5" s="894"/>
    </row>
    <row r="6" spans="1:10" ht="25.5" customHeight="1" x14ac:dyDescent="0.3">
      <c r="A6" s="913"/>
      <c r="B6" s="914"/>
      <c r="C6" s="914"/>
      <c r="D6" s="915"/>
      <c r="E6" s="119"/>
      <c r="F6" s="893"/>
      <c r="G6" s="894"/>
      <c r="H6" s="120" t="s">
        <v>275</v>
      </c>
      <c r="I6" s="893" t="s">
        <v>250</v>
      </c>
      <c r="J6" s="894"/>
    </row>
    <row r="7" spans="1:10" ht="25.5" customHeight="1" x14ac:dyDescent="0.3">
      <c r="A7" s="913"/>
      <c r="B7" s="914"/>
      <c r="C7" s="914"/>
      <c r="D7" s="915"/>
      <c r="E7" s="119"/>
      <c r="F7" s="893"/>
      <c r="G7" s="894"/>
      <c r="H7" s="120" t="s">
        <v>276</v>
      </c>
      <c r="I7" s="893" t="s">
        <v>251</v>
      </c>
      <c r="J7" s="894"/>
    </row>
    <row r="8" spans="1:10" ht="25.5" customHeight="1" x14ac:dyDescent="0.3">
      <c r="A8" s="913"/>
      <c r="B8" s="914"/>
      <c r="C8" s="914"/>
      <c r="D8" s="915"/>
      <c r="E8" s="119" t="s">
        <v>293</v>
      </c>
      <c r="F8" s="893" t="s">
        <v>94</v>
      </c>
      <c r="G8" s="894"/>
      <c r="H8" s="120" t="s">
        <v>295</v>
      </c>
      <c r="I8" s="893" t="s">
        <v>95</v>
      </c>
      <c r="J8" s="894"/>
    </row>
    <row r="9" spans="1:10" ht="25.5" customHeight="1" thickBot="1" x14ac:dyDescent="0.35">
      <c r="A9" s="916"/>
      <c r="B9" s="917"/>
      <c r="C9" s="917"/>
      <c r="D9" s="918"/>
      <c r="E9" s="121" t="s">
        <v>391</v>
      </c>
      <c r="F9" s="895" t="s">
        <v>595</v>
      </c>
      <c r="G9" s="896"/>
      <c r="H9" s="121" t="s">
        <v>684</v>
      </c>
      <c r="I9" s="895" t="s">
        <v>105</v>
      </c>
      <c r="J9" s="896"/>
    </row>
    <row r="10" spans="1:10" ht="13.5" thickBot="1" x14ac:dyDescent="0.35"/>
    <row r="11" spans="1:10" ht="15.75" customHeight="1" x14ac:dyDescent="0.3">
      <c r="A11" s="897" t="s">
        <v>672</v>
      </c>
      <c r="B11" s="898"/>
      <c r="C11" s="898"/>
      <c r="D11" s="898"/>
      <c r="E11" s="898"/>
      <c r="F11" s="897" t="s">
        <v>683</v>
      </c>
      <c r="G11" s="898"/>
      <c r="H11" s="898"/>
      <c r="I11" s="898"/>
      <c r="J11" s="899"/>
    </row>
    <row r="12" spans="1:10" ht="40.5" customHeight="1" thickBot="1" x14ac:dyDescent="0.35">
      <c r="A12" s="905" t="s">
        <v>686</v>
      </c>
      <c r="B12" s="906"/>
      <c r="C12" s="906"/>
      <c r="D12" s="906"/>
      <c r="E12" s="906"/>
      <c r="F12" s="905" t="s">
        <v>687</v>
      </c>
      <c r="G12" s="906"/>
      <c r="H12" s="906"/>
      <c r="I12" s="906"/>
      <c r="J12" s="907"/>
    </row>
    <row r="13" spans="1:10" ht="15.75" customHeight="1" thickBot="1" x14ac:dyDescent="0.35">
      <c r="J13" s="118"/>
    </row>
    <row r="14" spans="1:10" ht="15.75" customHeight="1" x14ac:dyDescent="0.3">
      <c r="A14" s="897" t="s">
        <v>688</v>
      </c>
      <c r="B14" s="898"/>
      <c r="C14" s="898"/>
      <c r="D14" s="898"/>
      <c r="E14" s="898"/>
      <c r="F14" s="897" t="s">
        <v>606</v>
      </c>
      <c r="G14" s="898"/>
      <c r="H14" s="898"/>
      <c r="I14" s="898"/>
      <c r="J14" s="899"/>
    </row>
    <row r="15" spans="1:10" ht="67.5" customHeight="1" thickBot="1" x14ac:dyDescent="0.35">
      <c r="A15" s="900" t="s">
        <v>689</v>
      </c>
      <c r="B15" s="901"/>
      <c r="C15" s="901"/>
      <c r="D15" s="901"/>
      <c r="E15" s="901"/>
      <c r="F15" s="902" t="s">
        <v>690</v>
      </c>
      <c r="G15" s="903"/>
      <c r="H15" s="903"/>
      <c r="I15" s="903"/>
      <c r="J15" s="904"/>
    </row>
    <row r="16" spans="1:10" ht="15" customHeight="1" thickBot="1" x14ac:dyDescent="0.35"/>
    <row r="17" spans="1:12" ht="15" customHeight="1" thickBot="1" x14ac:dyDescent="0.35">
      <c r="A17" s="919" t="s">
        <v>673</v>
      </c>
      <c r="B17" s="920"/>
      <c r="C17" s="920"/>
      <c r="D17" s="920"/>
      <c r="E17" s="920"/>
      <c r="F17" s="920"/>
      <c r="G17" s="920"/>
      <c r="H17" s="920"/>
      <c r="I17" s="920"/>
      <c r="J17" s="921"/>
    </row>
    <row r="18" spans="1:12" ht="15" customHeight="1" thickBot="1" x14ac:dyDescent="0.35">
      <c r="A18" s="922" t="s">
        <v>691</v>
      </c>
      <c r="B18" s="923"/>
      <c r="C18" s="923"/>
      <c r="D18" s="923"/>
      <c r="E18" s="923"/>
      <c r="F18" s="924" t="s">
        <v>692</v>
      </c>
      <c r="G18" s="924"/>
      <c r="H18" s="924"/>
      <c r="I18" s="924"/>
      <c r="J18" s="925"/>
    </row>
    <row r="19" spans="1:12" ht="15" customHeight="1" thickBot="1" x14ac:dyDescent="0.35">
      <c r="F19" s="118"/>
      <c r="G19" s="118"/>
      <c r="H19" s="118"/>
      <c r="I19" s="118"/>
    </row>
    <row r="20" spans="1:12" s="117" customFormat="1" ht="27" customHeight="1" x14ac:dyDescent="0.35">
      <c r="A20" s="124" t="s">
        <v>682</v>
      </c>
      <c r="B20" s="926" t="s">
        <v>679</v>
      </c>
      <c r="C20" s="927"/>
      <c r="D20" s="928"/>
      <c r="E20" s="926" t="s">
        <v>680</v>
      </c>
      <c r="F20" s="927"/>
      <c r="G20" s="928"/>
      <c r="H20" s="926" t="s">
        <v>681</v>
      </c>
      <c r="I20" s="927"/>
      <c r="J20" s="928"/>
    </row>
    <row r="21" spans="1:12" ht="15" customHeight="1" x14ac:dyDescent="0.3">
      <c r="A21" s="122" t="s">
        <v>674</v>
      </c>
      <c r="B21" s="929" t="s">
        <v>1254</v>
      </c>
      <c r="C21" s="930"/>
      <c r="D21" s="931"/>
      <c r="E21" s="932" t="s">
        <v>1259</v>
      </c>
      <c r="F21" s="930"/>
      <c r="G21" s="931"/>
      <c r="H21" s="929" t="s">
        <v>1261</v>
      </c>
      <c r="I21" s="930"/>
      <c r="J21" s="931"/>
    </row>
    <row r="22" spans="1:12" ht="72.650000000000006" customHeight="1" x14ac:dyDescent="0.3">
      <c r="A22" s="658" t="s">
        <v>1251</v>
      </c>
      <c r="B22" s="959" t="s">
        <v>1252</v>
      </c>
      <c r="C22" s="960"/>
      <c r="D22" s="961"/>
      <c r="E22" s="913" t="s">
        <v>1270</v>
      </c>
      <c r="F22" s="962"/>
      <c r="G22" s="915"/>
      <c r="H22" s="954" t="s">
        <v>1262</v>
      </c>
      <c r="I22" s="955"/>
      <c r="J22" s="956"/>
    </row>
    <row r="23" spans="1:12" ht="39" x14ac:dyDescent="0.3">
      <c r="A23" s="122" t="s">
        <v>675</v>
      </c>
      <c r="B23" s="659" t="s">
        <v>693</v>
      </c>
      <c r="C23" s="957" t="s">
        <v>805</v>
      </c>
      <c r="D23" s="958"/>
      <c r="E23" s="128" t="s">
        <v>1272</v>
      </c>
      <c r="F23" s="126" t="s">
        <v>1273</v>
      </c>
      <c r="G23" s="129"/>
      <c r="H23" s="130" t="s">
        <v>693</v>
      </c>
      <c r="I23" s="131" t="s">
        <v>701</v>
      </c>
      <c r="J23" s="129"/>
    </row>
    <row r="24" spans="1:12" ht="65.150000000000006" customHeight="1" x14ac:dyDescent="0.3">
      <c r="A24" s="122"/>
      <c r="B24" s="125" t="s">
        <v>694</v>
      </c>
      <c r="C24" s="957" t="s">
        <v>1253</v>
      </c>
      <c r="D24" s="958"/>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48" t="s">
        <v>1256</v>
      </c>
      <c r="C27" s="964"/>
      <c r="D27" s="965"/>
      <c r="E27" s="963" t="s">
        <v>1257</v>
      </c>
      <c r="F27" s="964"/>
      <c r="G27" s="965"/>
      <c r="H27" s="948" t="s">
        <v>1258</v>
      </c>
      <c r="I27" s="949"/>
      <c r="J27" s="950"/>
    </row>
    <row r="28" spans="1:12" ht="88.5" customHeight="1" x14ac:dyDescent="0.3">
      <c r="A28" s="122"/>
      <c r="B28" s="966" t="s">
        <v>1271</v>
      </c>
      <c r="C28" s="967"/>
      <c r="D28" s="968"/>
      <c r="E28" s="951" t="s">
        <v>1271</v>
      </c>
      <c r="F28" s="952"/>
      <c r="G28" s="953"/>
      <c r="H28" s="951" t="s">
        <v>1266</v>
      </c>
      <c r="I28" s="952"/>
      <c r="J28" s="953"/>
    </row>
    <row r="29" spans="1:12" ht="13.5" thickBot="1" x14ac:dyDescent="0.35">
      <c r="A29" s="123"/>
      <c r="B29" s="939"/>
      <c r="C29" s="940"/>
      <c r="D29" s="941"/>
      <c r="E29" s="939"/>
      <c r="F29" s="940"/>
      <c r="G29" s="941"/>
      <c r="H29" s="133"/>
      <c r="I29" s="134"/>
      <c r="J29" s="135"/>
    </row>
    <row r="30" spans="1:12" ht="15" customHeight="1" x14ac:dyDescent="0.3">
      <c r="A30" s="122" t="s">
        <v>676</v>
      </c>
      <c r="B30" s="942"/>
      <c r="C30" s="943"/>
      <c r="D30" s="944"/>
      <c r="E30" s="942"/>
      <c r="F30" s="943"/>
      <c r="G30" s="944"/>
      <c r="H30" s="945"/>
      <c r="I30" s="946"/>
      <c r="J30" s="947"/>
    </row>
    <row r="31" spans="1:12" ht="26.5" thickBot="1" x14ac:dyDescent="0.35">
      <c r="A31" s="123" t="s">
        <v>1260</v>
      </c>
      <c r="B31" s="933" t="s">
        <v>604</v>
      </c>
      <c r="C31" s="934"/>
      <c r="D31" s="935"/>
      <c r="E31" s="933" t="s">
        <v>604</v>
      </c>
      <c r="F31" s="934"/>
      <c r="G31" s="935"/>
      <c r="H31" s="936" t="s">
        <v>604</v>
      </c>
      <c r="I31" s="937"/>
      <c r="J31" s="938"/>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29:D29"/>
    <mergeCell ref="E29:G29"/>
    <mergeCell ref="B30:D30"/>
    <mergeCell ref="E30:G30"/>
    <mergeCell ref="H30:J30"/>
    <mergeCell ref="B31:D31"/>
    <mergeCell ref="E31:G31"/>
    <mergeCell ref="H31:J31"/>
    <mergeCell ref="C23:D23"/>
    <mergeCell ref="C24:D24"/>
    <mergeCell ref="B27:D27"/>
    <mergeCell ref="E27:G27"/>
    <mergeCell ref="H27:J27"/>
    <mergeCell ref="B28:D28"/>
    <mergeCell ref="E28:G28"/>
    <mergeCell ref="H28:J28"/>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2"/>
    <col min="2" max="2" width="11.453125" style="495"/>
    <col min="3" max="3" width="11.453125" style="198"/>
    <col min="4" max="4" width="21" style="198" customWidth="1"/>
    <col min="5" max="5" width="85.453125" style="198" customWidth="1"/>
    <col min="6" max="6" width="86.453125" style="199" customWidth="1"/>
    <col min="7" max="8" width="9" style="200" customWidth="1"/>
    <col min="9" max="9" width="9" style="201" customWidth="1"/>
    <col min="10" max="16384" width="11.453125" style="202"/>
  </cols>
  <sheetData>
    <row r="1" spans="1:9" s="4" customFormat="1" x14ac:dyDescent="0.35">
      <c r="A1" s="4" t="s">
        <v>909</v>
      </c>
      <c r="B1" s="494" t="s">
        <v>601</v>
      </c>
      <c r="C1" s="8" t="s">
        <v>902</v>
      </c>
      <c r="D1" s="8" t="s">
        <v>903</v>
      </c>
      <c r="E1" s="8" t="s">
        <v>904</v>
      </c>
      <c r="F1" s="9" t="s">
        <v>905</v>
      </c>
      <c r="G1" s="494"/>
      <c r="H1" s="494"/>
      <c r="I1" s="504"/>
    </row>
    <row r="2" spans="1:9" x14ac:dyDescent="0.35">
      <c r="B2" s="494">
        <v>1</v>
      </c>
      <c r="C2" s="3">
        <v>4</v>
      </c>
      <c r="D2" s="198" t="s">
        <v>271</v>
      </c>
      <c r="E2" s="240" t="s">
        <v>90</v>
      </c>
      <c r="F2" s="199" t="s">
        <v>90</v>
      </c>
    </row>
    <row r="3" spans="1:9" x14ac:dyDescent="0.35">
      <c r="B3" s="494">
        <v>1</v>
      </c>
      <c r="C3" s="3">
        <v>3</v>
      </c>
      <c r="D3" s="198" t="s">
        <v>293</v>
      </c>
      <c r="E3" s="199" t="s">
        <v>94</v>
      </c>
      <c r="F3" s="199" t="s">
        <v>94</v>
      </c>
    </row>
    <row r="4" spans="1:9" x14ac:dyDescent="0.35">
      <c r="B4" s="494">
        <v>1</v>
      </c>
      <c r="C4" s="3">
        <v>3</v>
      </c>
      <c r="D4" s="198" t="s">
        <v>391</v>
      </c>
      <c r="E4" s="199" t="s">
        <v>595</v>
      </c>
      <c r="F4" s="199" t="s">
        <v>595</v>
      </c>
    </row>
    <row r="5" spans="1:9" x14ac:dyDescent="0.35">
      <c r="B5" s="494">
        <v>1</v>
      </c>
      <c r="C5" s="3">
        <v>3</v>
      </c>
      <c r="D5" s="199" t="s">
        <v>274</v>
      </c>
      <c r="E5" s="199" t="s">
        <v>249</v>
      </c>
      <c r="F5" s="199" t="s">
        <v>249</v>
      </c>
    </row>
    <row r="6" spans="1:9" x14ac:dyDescent="0.35">
      <c r="B6" s="494">
        <v>1</v>
      </c>
      <c r="C6" s="3">
        <v>3</v>
      </c>
      <c r="D6" s="199" t="s">
        <v>275</v>
      </c>
      <c r="E6" s="199" t="s">
        <v>250</v>
      </c>
      <c r="F6" s="199" t="s">
        <v>250</v>
      </c>
    </row>
    <row r="7" spans="1:9" x14ac:dyDescent="0.35">
      <c r="B7" s="494">
        <v>1</v>
      </c>
      <c r="C7" s="3">
        <v>3</v>
      </c>
      <c r="D7" s="199" t="s">
        <v>276</v>
      </c>
      <c r="E7" s="199" t="s">
        <v>251</v>
      </c>
      <c r="F7" s="199" t="s">
        <v>251</v>
      </c>
    </row>
    <row r="8" spans="1:9" x14ac:dyDescent="0.35">
      <c r="B8" s="494">
        <v>1</v>
      </c>
      <c r="C8" s="3">
        <v>3</v>
      </c>
      <c r="D8" s="199" t="s">
        <v>295</v>
      </c>
      <c r="E8" s="199" t="s">
        <v>95</v>
      </c>
      <c r="F8" s="199" t="s">
        <v>95</v>
      </c>
    </row>
    <row r="9" spans="1:9" x14ac:dyDescent="0.35">
      <c r="B9" s="494">
        <v>1</v>
      </c>
      <c r="C9" s="3">
        <v>3</v>
      </c>
      <c r="D9" s="198" t="str">
        <f>CONCATENATE(D4,".SF1")</f>
        <v>Mod3.C1.SF1</v>
      </c>
      <c r="E9" s="199" t="s">
        <v>105</v>
      </c>
      <c r="F9" s="199" t="s">
        <v>105</v>
      </c>
    </row>
    <row r="10" spans="1:9" x14ac:dyDescent="0.35">
      <c r="B10" s="494">
        <v>2</v>
      </c>
      <c r="C10" s="3">
        <v>3</v>
      </c>
      <c r="D10" s="198" t="s">
        <v>392</v>
      </c>
      <c r="E10" s="199" t="s">
        <v>390</v>
      </c>
      <c r="F10" s="199" t="s">
        <v>390</v>
      </c>
    </row>
    <row r="11" spans="1:9" x14ac:dyDescent="0.35">
      <c r="B11" s="494">
        <v>2</v>
      </c>
      <c r="C11" s="3">
        <v>3</v>
      </c>
      <c r="D11" s="198" t="s">
        <v>422</v>
      </c>
      <c r="E11" s="199" t="s">
        <v>437</v>
      </c>
      <c r="F11" s="199" t="s">
        <v>437</v>
      </c>
    </row>
    <row r="12" spans="1:9" x14ac:dyDescent="0.35">
      <c r="B12" s="494">
        <v>2</v>
      </c>
      <c r="C12" s="3">
        <v>3</v>
      </c>
      <c r="D12" s="198" t="s">
        <v>423</v>
      </c>
      <c r="E12" s="199" t="s">
        <v>597</v>
      </c>
      <c r="F12" s="199" t="s">
        <v>597</v>
      </c>
    </row>
    <row r="13" spans="1:9" x14ac:dyDescent="0.35">
      <c r="B13" s="494">
        <v>2</v>
      </c>
      <c r="C13" s="3">
        <v>3</v>
      </c>
      <c r="D13" s="198" t="s">
        <v>424</v>
      </c>
      <c r="E13" s="199" t="s">
        <v>438</v>
      </c>
      <c r="F13" s="199" t="s">
        <v>438</v>
      </c>
    </row>
    <row r="14" spans="1:9" x14ac:dyDescent="0.35">
      <c r="B14" s="494">
        <v>2</v>
      </c>
      <c r="C14" s="3">
        <v>3</v>
      </c>
      <c r="D14" s="198" t="s">
        <v>425</v>
      </c>
      <c r="E14" s="199" t="s">
        <v>439</v>
      </c>
      <c r="F14" s="199" t="s">
        <v>439</v>
      </c>
    </row>
    <row r="15" spans="1:9" x14ac:dyDescent="0.35">
      <c r="B15" s="494">
        <v>2</v>
      </c>
      <c r="C15" s="3">
        <v>3</v>
      </c>
      <c r="D15" s="198" t="s">
        <v>434</v>
      </c>
      <c r="E15" s="199" t="s">
        <v>441</v>
      </c>
      <c r="F15" s="199" t="s">
        <v>441</v>
      </c>
    </row>
    <row r="16" spans="1:9" x14ac:dyDescent="0.35">
      <c r="B16" s="494">
        <v>2</v>
      </c>
      <c r="C16" s="3">
        <v>3</v>
      </c>
      <c r="D16" s="198" t="s">
        <v>443</v>
      </c>
      <c r="E16" s="199" t="s">
        <v>442</v>
      </c>
      <c r="F16" s="199" t="s">
        <v>442</v>
      </c>
    </row>
    <row r="17" spans="2:7" ht="29" x14ac:dyDescent="0.35">
      <c r="B17" s="494">
        <v>2</v>
      </c>
      <c r="C17" s="3">
        <v>3</v>
      </c>
      <c r="D17" s="198" t="str">
        <f>CONCATENATE(D10,".SF1")</f>
        <v>Mod3.C2.SF1</v>
      </c>
      <c r="E17" s="199" t="s">
        <v>106</v>
      </c>
      <c r="F17" s="199" t="s">
        <v>106</v>
      </c>
    </row>
    <row r="18" spans="2:7" x14ac:dyDescent="0.35">
      <c r="B18" s="494">
        <v>2</v>
      </c>
      <c r="C18" s="3">
        <v>3</v>
      </c>
      <c r="D18" s="198" t="str">
        <f>CONCATENATE(D12,".SF1")</f>
        <v>Res2.C5.SF1</v>
      </c>
      <c r="E18" s="199" t="s">
        <v>427</v>
      </c>
      <c r="F18" s="199" t="s">
        <v>427</v>
      </c>
    </row>
    <row r="19" spans="2:7" x14ac:dyDescent="0.35">
      <c r="B19" s="494">
        <v>2</v>
      </c>
      <c r="C19" s="3">
        <v>3</v>
      </c>
      <c r="D19" s="198" t="str">
        <f>CONCATENATE(D13,".SF1")</f>
        <v>Res2.C6.SF1</v>
      </c>
      <c r="E19" s="199" t="s">
        <v>428</v>
      </c>
      <c r="F19" s="199" t="s">
        <v>428</v>
      </c>
    </row>
    <row r="20" spans="2:7" x14ac:dyDescent="0.35">
      <c r="B20" s="494">
        <v>2</v>
      </c>
      <c r="C20" s="3">
        <v>3</v>
      </c>
      <c r="D20" s="198" t="str">
        <f>CONCATENATE(D14,".SF1")</f>
        <v>Res2.C7.SF1</v>
      </c>
      <c r="E20" s="199" t="s">
        <v>429</v>
      </c>
      <c r="F20" s="199" t="s">
        <v>429</v>
      </c>
    </row>
    <row r="21" spans="2:7" ht="29" x14ac:dyDescent="0.35">
      <c r="B21" s="494">
        <v>2</v>
      </c>
      <c r="C21" s="3">
        <v>3</v>
      </c>
      <c r="D21" s="198" t="str">
        <f>CONCATENATE(D15,".SF1")</f>
        <v>Res2.C10.SF1</v>
      </c>
      <c r="E21" s="199" t="s">
        <v>444</v>
      </c>
      <c r="F21" s="199" t="s">
        <v>444</v>
      </c>
    </row>
    <row r="22" spans="2:7" x14ac:dyDescent="0.35">
      <c r="B22" s="494">
        <v>2</v>
      </c>
      <c r="C22" s="3">
        <v>3</v>
      </c>
      <c r="D22" s="198" t="str">
        <f>CONCATENATE(D16,".SF1")</f>
        <v>Res2.C11.SF1</v>
      </c>
      <c r="E22" s="199" t="s">
        <v>445</v>
      </c>
      <c r="F22" s="199" t="s">
        <v>445</v>
      </c>
    </row>
    <row r="23" spans="2:7" x14ac:dyDescent="0.35">
      <c r="B23" s="494">
        <v>3</v>
      </c>
      <c r="C23" s="3">
        <v>3</v>
      </c>
      <c r="D23" s="198" t="s">
        <v>408</v>
      </c>
      <c r="E23" s="198" t="s">
        <v>49</v>
      </c>
      <c r="F23" s="202" t="s">
        <v>49</v>
      </c>
      <c r="G23" s="202"/>
    </row>
    <row r="24" spans="2:7" x14ac:dyDescent="0.35">
      <c r="B24" s="494">
        <v>3</v>
      </c>
      <c r="C24" s="3">
        <v>4</v>
      </c>
      <c r="D24" s="198" t="s">
        <v>557</v>
      </c>
      <c r="E24" s="198" t="s">
        <v>121</v>
      </c>
      <c r="F24" s="202" t="s">
        <v>121</v>
      </c>
      <c r="G24" s="202"/>
    </row>
    <row r="25" spans="2:7" ht="29" x14ac:dyDescent="0.35">
      <c r="B25" s="494">
        <v>3</v>
      </c>
      <c r="C25" s="3">
        <v>3</v>
      </c>
      <c r="D25" s="198" t="str">
        <f>CONCATENATE(D23,".SF1")</f>
        <v>Res1.C4.SF1</v>
      </c>
      <c r="E25" s="199" t="s">
        <v>407</v>
      </c>
      <c r="F25" s="199" t="s">
        <v>407</v>
      </c>
    </row>
    <row r="26" spans="2:7" x14ac:dyDescent="0.35">
      <c r="B26" s="494">
        <v>3</v>
      </c>
      <c r="C26" s="3">
        <v>4</v>
      </c>
      <c r="D26" s="198" t="str">
        <f>CONCATENATE(D24,".SF1")</f>
        <v>Con.C2.SF1</v>
      </c>
      <c r="E26" s="199" t="s">
        <v>69</v>
      </c>
      <c r="F26" s="199" t="s">
        <v>69</v>
      </c>
    </row>
    <row r="27" spans="2:7" x14ac:dyDescent="0.35">
      <c r="B27" s="494">
        <v>4</v>
      </c>
      <c r="C27" s="3">
        <v>3</v>
      </c>
      <c r="D27" s="198" t="s">
        <v>314</v>
      </c>
      <c r="E27" s="198" t="s">
        <v>308</v>
      </c>
      <c r="F27" s="199" t="s">
        <v>308</v>
      </c>
    </row>
    <row r="28" spans="2:7" x14ac:dyDescent="0.35">
      <c r="B28" s="494">
        <v>4</v>
      </c>
      <c r="C28" s="3">
        <v>3</v>
      </c>
      <c r="D28" s="198" t="s">
        <v>315</v>
      </c>
      <c r="E28" s="198" t="s">
        <v>309</v>
      </c>
      <c r="F28" s="199" t="s">
        <v>309</v>
      </c>
    </row>
    <row r="29" spans="2:7" x14ac:dyDescent="0.35">
      <c r="B29" s="494">
        <v>4</v>
      </c>
      <c r="C29" s="3">
        <v>3</v>
      </c>
      <c r="D29" s="198" t="s">
        <v>316</v>
      </c>
      <c r="E29" s="198" t="s">
        <v>310</v>
      </c>
      <c r="F29" s="199" t="s">
        <v>310</v>
      </c>
    </row>
    <row r="30" spans="2:7" x14ac:dyDescent="0.35">
      <c r="B30" s="494">
        <v>4</v>
      </c>
      <c r="C30" s="3">
        <v>3</v>
      </c>
      <c r="D30" s="198" t="s">
        <v>317</v>
      </c>
      <c r="E30" s="198" t="s">
        <v>311</v>
      </c>
      <c r="F30" s="199" t="s">
        <v>311</v>
      </c>
    </row>
    <row r="31" spans="2:7" x14ac:dyDescent="0.35">
      <c r="B31" s="494">
        <v>4</v>
      </c>
      <c r="C31" s="3">
        <v>3</v>
      </c>
      <c r="D31" s="198" t="s">
        <v>318</v>
      </c>
      <c r="E31" s="198" t="s">
        <v>312</v>
      </c>
      <c r="F31" s="199" t="s">
        <v>312</v>
      </c>
    </row>
    <row r="32" spans="2:7" x14ac:dyDescent="0.35">
      <c r="B32" s="494">
        <v>4</v>
      </c>
      <c r="C32" s="3">
        <v>3</v>
      </c>
      <c r="D32" s="198" t="s">
        <v>404</v>
      </c>
      <c r="E32" s="198" t="s">
        <v>363</v>
      </c>
      <c r="F32" s="199" t="s">
        <v>363</v>
      </c>
    </row>
    <row r="33" spans="2:6" x14ac:dyDescent="0.35">
      <c r="B33" s="494">
        <v>4</v>
      </c>
      <c r="C33" s="3">
        <v>3</v>
      </c>
      <c r="D33" s="198" t="s">
        <v>405</v>
      </c>
      <c r="E33" s="3" t="s">
        <v>474</v>
      </c>
      <c r="F33" s="199" t="s">
        <v>474</v>
      </c>
    </row>
    <row r="34" spans="2:6" ht="29" x14ac:dyDescent="0.35">
      <c r="B34" s="494">
        <v>4</v>
      </c>
      <c r="C34" s="3">
        <v>3</v>
      </c>
      <c r="D34" s="198" t="str">
        <f>CONCATENATE(D31,".SF1")</f>
        <v>Mod2.C17.SF1</v>
      </c>
      <c r="E34" s="2" t="s">
        <v>320</v>
      </c>
      <c r="F34" s="199" t="s">
        <v>320</v>
      </c>
    </row>
    <row r="35" spans="2:6" x14ac:dyDescent="0.35">
      <c r="B35" s="494">
        <v>4</v>
      </c>
      <c r="C35" s="3">
        <v>3</v>
      </c>
      <c r="D35" s="198" t="str">
        <f>CONCATENATE(D32,".SF1")</f>
        <v>Res1.C1.SF1</v>
      </c>
      <c r="E35" s="2" t="s">
        <v>401</v>
      </c>
      <c r="F35" s="199" t="s">
        <v>401</v>
      </c>
    </row>
    <row r="36" spans="2:6" x14ac:dyDescent="0.35">
      <c r="B36" s="494">
        <v>4</v>
      </c>
      <c r="C36" s="3">
        <v>3</v>
      </c>
      <c r="D36" s="198" t="str">
        <f>CONCATENATE(D33,".SF1")</f>
        <v>Res1.C2.SF1</v>
      </c>
      <c r="E36" s="199" t="s">
        <v>402</v>
      </c>
      <c r="F36" s="199" t="s">
        <v>402</v>
      </c>
    </row>
    <row r="37" spans="2:6" x14ac:dyDescent="0.35">
      <c r="B37" s="494">
        <v>5</v>
      </c>
      <c r="C37" s="3">
        <v>3</v>
      </c>
      <c r="D37" s="198" t="s">
        <v>319</v>
      </c>
      <c r="E37" s="198" t="s">
        <v>313</v>
      </c>
      <c r="F37" s="199" t="s">
        <v>313</v>
      </c>
    </row>
    <row r="38" spans="2:6" x14ac:dyDescent="0.35">
      <c r="B38" s="494">
        <v>5</v>
      </c>
      <c r="C38" s="3">
        <v>3</v>
      </c>
      <c r="D38" s="198" t="s">
        <v>404</v>
      </c>
      <c r="E38" s="198" t="s">
        <v>363</v>
      </c>
      <c r="F38" s="199" t="s">
        <v>363</v>
      </c>
    </row>
    <row r="39" spans="2:6" x14ac:dyDescent="0.35">
      <c r="B39" s="494">
        <v>5</v>
      </c>
      <c r="C39" s="3">
        <v>3</v>
      </c>
      <c r="D39" s="198" t="s">
        <v>406</v>
      </c>
      <c r="E39" s="198" t="s">
        <v>400</v>
      </c>
      <c r="F39" s="199" t="s">
        <v>400</v>
      </c>
    </row>
    <row r="40" spans="2:6" x14ac:dyDescent="0.35">
      <c r="B40" s="494">
        <v>5</v>
      </c>
      <c r="C40" s="3">
        <v>3</v>
      </c>
      <c r="D40" s="198" t="s">
        <v>262</v>
      </c>
      <c r="E40" s="199" t="s">
        <v>256</v>
      </c>
      <c r="F40" s="199" t="s">
        <v>256</v>
      </c>
    </row>
    <row r="41" spans="2:6" x14ac:dyDescent="0.35">
      <c r="B41" s="494">
        <v>5</v>
      </c>
      <c r="C41" s="3">
        <v>3</v>
      </c>
      <c r="D41" s="198" t="s">
        <v>263</v>
      </c>
      <c r="E41" s="199" t="s">
        <v>254</v>
      </c>
      <c r="F41" s="199" t="s">
        <v>254</v>
      </c>
    </row>
    <row r="42" spans="2:6" x14ac:dyDescent="0.35">
      <c r="B42" s="494">
        <v>5</v>
      </c>
      <c r="C42" s="3">
        <v>3</v>
      </c>
      <c r="D42" s="198" t="s">
        <v>264</v>
      </c>
      <c r="E42" s="199" t="s">
        <v>255</v>
      </c>
      <c r="F42" s="199" t="s">
        <v>255</v>
      </c>
    </row>
    <row r="43" spans="2:6" ht="29" x14ac:dyDescent="0.35">
      <c r="B43" s="494">
        <v>5</v>
      </c>
      <c r="C43" s="3">
        <v>3</v>
      </c>
      <c r="D43" s="198" t="str">
        <f>CONCATENATE(D37,".SF1")</f>
        <v>Mod2.C18.SF1</v>
      </c>
      <c r="E43" s="199" t="s">
        <v>321</v>
      </c>
      <c r="F43" s="199" t="s">
        <v>321</v>
      </c>
    </row>
    <row r="44" spans="2:6" x14ac:dyDescent="0.35">
      <c r="B44" s="494">
        <v>5</v>
      </c>
      <c r="C44" s="3">
        <v>3</v>
      </c>
      <c r="D44" s="198" t="str">
        <f>CONCATENATE(D38,".SF1")</f>
        <v>Res1.C1.SF1</v>
      </c>
      <c r="E44" s="199" t="s">
        <v>401</v>
      </c>
      <c r="F44" s="199" t="s">
        <v>401</v>
      </c>
    </row>
    <row r="45" spans="2:6" ht="29" x14ac:dyDescent="0.35">
      <c r="B45" s="494">
        <v>5</v>
      </c>
      <c r="C45" s="3">
        <v>3</v>
      </c>
      <c r="D45" s="198" t="str">
        <f>CONCATENATE(D39,".SF1")</f>
        <v>Res1.C3.SF1</v>
      </c>
      <c r="E45" s="199" t="s">
        <v>403</v>
      </c>
      <c r="F45" s="199" t="s">
        <v>403</v>
      </c>
    </row>
    <row r="46" spans="2:6" x14ac:dyDescent="0.35">
      <c r="B46" s="494">
        <v>5</v>
      </c>
      <c r="C46" s="3">
        <v>3</v>
      </c>
      <c r="D46" s="199" t="s">
        <v>265</v>
      </c>
      <c r="E46" s="199" t="s">
        <v>257</v>
      </c>
      <c r="F46" s="199" t="s">
        <v>257</v>
      </c>
    </row>
    <row r="47" spans="2:6" x14ac:dyDescent="0.35">
      <c r="B47" s="494">
        <v>5</v>
      </c>
      <c r="C47" s="3">
        <v>3</v>
      </c>
      <c r="D47" s="199" t="s">
        <v>266</v>
      </c>
      <c r="E47" s="199" t="s">
        <v>258</v>
      </c>
      <c r="F47" s="199" t="s">
        <v>258</v>
      </c>
    </row>
    <row r="48" spans="2:6" x14ac:dyDescent="0.35">
      <c r="B48" s="494">
        <v>5</v>
      </c>
      <c r="C48" s="3">
        <v>3</v>
      </c>
      <c r="D48" s="199" t="s">
        <v>267</v>
      </c>
      <c r="E48" s="199" t="s">
        <v>259</v>
      </c>
      <c r="F48" s="199" t="s">
        <v>259</v>
      </c>
    </row>
    <row r="49" spans="2:7" ht="29" x14ac:dyDescent="0.35">
      <c r="B49" s="494">
        <v>5</v>
      </c>
      <c r="C49" s="3">
        <v>3</v>
      </c>
      <c r="D49" s="199" t="s">
        <v>268</v>
      </c>
      <c r="E49" s="199" t="s">
        <v>260</v>
      </c>
      <c r="F49" s="199" t="s">
        <v>260</v>
      </c>
    </row>
    <row r="50" spans="2:7" x14ac:dyDescent="0.35">
      <c r="B50" s="494">
        <v>5</v>
      </c>
      <c r="C50" s="3">
        <v>3</v>
      </c>
      <c r="D50" s="199" t="s">
        <v>269</v>
      </c>
      <c r="E50" s="199" t="s">
        <v>261</v>
      </c>
      <c r="F50" s="199" t="s">
        <v>261</v>
      </c>
    </row>
    <row r="51" spans="2:7" x14ac:dyDescent="0.35">
      <c r="B51" s="494">
        <v>6</v>
      </c>
      <c r="C51" s="3">
        <v>3</v>
      </c>
      <c r="D51" s="198" t="s">
        <v>406</v>
      </c>
      <c r="E51" s="198" t="s">
        <v>400</v>
      </c>
      <c r="F51" s="199" t="s">
        <v>400</v>
      </c>
    </row>
    <row r="52" spans="2:7" x14ac:dyDescent="0.35">
      <c r="B52" s="494">
        <v>6</v>
      </c>
      <c r="C52" s="3">
        <v>3</v>
      </c>
      <c r="D52" s="198" t="s">
        <v>476</v>
      </c>
      <c r="E52" s="198" t="s">
        <v>474</v>
      </c>
      <c r="F52" s="199" t="s">
        <v>474</v>
      </c>
    </row>
    <row r="53" spans="2:7" x14ac:dyDescent="0.35">
      <c r="B53" s="494">
        <v>6</v>
      </c>
      <c r="C53" s="3">
        <v>3</v>
      </c>
      <c r="D53" s="198" t="s">
        <v>477</v>
      </c>
      <c r="E53" s="199" t="s">
        <v>475</v>
      </c>
      <c r="F53" s="199" t="s">
        <v>475</v>
      </c>
    </row>
    <row r="54" spans="2:7" x14ac:dyDescent="0.35">
      <c r="B54" s="494">
        <v>6</v>
      </c>
      <c r="C54" s="3">
        <v>4</v>
      </c>
      <c r="D54" s="198" t="s">
        <v>482</v>
      </c>
      <c r="E54" s="198" t="s">
        <v>480</v>
      </c>
      <c r="F54" s="199" t="s">
        <v>480</v>
      </c>
    </row>
    <row r="55" spans="2:7" x14ac:dyDescent="0.35">
      <c r="B55" s="494">
        <v>6</v>
      </c>
      <c r="C55" s="3">
        <v>4</v>
      </c>
      <c r="D55" s="198" t="s">
        <v>483</v>
      </c>
      <c r="E55" s="199" t="s">
        <v>481</v>
      </c>
      <c r="F55" s="199" t="s">
        <v>481</v>
      </c>
    </row>
    <row r="56" spans="2:7" ht="29" x14ac:dyDescent="0.35">
      <c r="B56" s="494">
        <v>6</v>
      </c>
      <c r="C56" s="3">
        <v>3</v>
      </c>
      <c r="D56" s="198" t="str">
        <f>CONCATENATE(D51,".SF1")</f>
        <v>Res1.C3.SF1</v>
      </c>
      <c r="E56" s="199" t="s">
        <v>403</v>
      </c>
      <c r="F56" s="199" t="s">
        <v>403</v>
      </c>
    </row>
    <row r="57" spans="2:7" ht="29" x14ac:dyDescent="0.35">
      <c r="B57" s="494">
        <v>6</v>
      </c>
      <c r="C57" s="3">
        <v>3</v>
      </c>
      <c r="D57" s="198" t="str">
        <f>CONCATENATE(D52,".SF1")</f>
        <v>Res2.C22.SF1</v>
      </c>
      <c r="E57" s="199" t="s">
        <v>478</v>
      </c>
      <c r="F57" s="199" t="s">
        <v>478</v>
      </c>
    </row>
    <row r="58" spans="2:7" ht="29" x14ac:dyDescent="0.35">
      <c r="B58" s="494">
        <v>6</v>
      </c>
      <c r="C58" s="3">
        <v>3</v>
      </c>
      <c r="D58" s="199" t="s">
        <v>479</v>
      </c>
      <c r="E58" s="199" t="s">
        <v>111</v>
      </c>
      <c r="F58" s="199" t="s">
        <v>111</v>
      </c>
    </row>
    <row r="59" spans="2:7" ht="29" x14ac:dyDescent="0.35">
      <c r="B59" s="494">
        <v>6</v>
      </c>
      <c r="C59" s="3">
        <v>4</v>
      </c>
      <c r="D59" s="198" t="str">
        <f>CONCATENATE(D55,".SF1")</f>
        <v>Res2.C25.SF1</v>
      </c>
      <c r="E59" s="199" t="s">
        <v>111</v>
      </c>
      <c r="F59" s="199" t="s">
        <v>111</v>
      </c>
    </row>
    <row r="60" spans="2:7" x14ac:dyDescent="0.35">
      <c r="B60" s="494">
        <v>7</v>
      </c>
      <c r="C60" s="3">
        <v>4</v>
      </c>
      <c r="D60" s="198" t="s">
        <v>372</v>
      </c>
      <c r="E60" s="198" t="s">
        <v>363</v>
      </c>
      <c r="F60" s="202" t="s">
        <v>363</v>
      </c>
      <c r="G60" s="202"/>
    </row>
    <row r="61" spans="2:7" x14ac:dyDescent="0.35">
      <c r="B61" s="494">
        <v>7</v>
      </c>
      <c r="C61" s="3">
        <v>4</v>
      </c>
      <c r="D61" s="198" t="s">
        <v>373</v>
      </c>
      <c r="E61" s="198" t="s">
        <v>364</v>
      </c>
      <c r="F61" s="202" t="s">
        <v>364</v>
      </c>
      <c r="G61" s="202"/>
    </row>
    <row r="62" spans="2:7" x14ac:dyDescent="0.35">
      <c r="B62" s="494">
        <v>7</v>
      </c>
      <c r="C62" s="3">
        <v>4</v>
      </c>
      <c r="D62" s="198" t="s">
        <v>374</v>
      </c>
      <c r="E62" s="3" t="s">
        <v>365</v>
      </c>
      <c r="F62" s="202" t="s">
        <v>365</v>
      </c>
      <c r="G62" s="202"/>
    </row>
    <row r="63" spans="2:7" x14ac:dyDescent="0.35">
      <c r="B63" s="494">
        <v>7</v>
      </c>
      <c r="C63" s="3">
        <v>4</v>
      </c>
      <c r="D63" s="198" t="str">
        <f>CONCATENATE(D60,".SF1")</f>
        <v>Mod2.C34.SF1</v>
      </c>
      <c r="E63" s="2" t="s">
        <v>102</v>
      </c>
      <c r="F63" s="202" t="s">
        <v>102</v>
      </c>
      <c r="G63" s="202"/>
    </row>
    <row r="64" spans="2:7" ht="29" x14ac:dyDescent="0.35">
      <c r="B64" s="494">
        <v>7</v>
      </c>
      <c r="C64" s="3">
        <v>4</v>
      </c>
      <c r="D64" s="198" t="s">
        <v>468</v>
      </c>
      <c r="E64" s="2" t="s">
        <v>110</v>
      </c>
      <c r="F64" s="199" t="s">
        <v>110</v>
      </c>
    </row>
    <row r="65" spans="2:7" x14ac:dyDescent="0.35">
      <c r="B65" s="494">
        <v>8</v>
      </c>
      <c r="C65" s="3">
        <v>4</v>
      </c>
      <c r="D65" s="198" t="s">
        <v>509</v>
      </c>
      <c r="E65" s="198" t="s">
        <v>510</v>
      </c>
      <c r="F65" s="202" t="s">
        <v>510</v>
      </c>
      <c r="G65" s="202"/>
    </row>
    <row r="66" spans="2:7" x14ac:dyDescent="0.35">
      <c r="B66" s="494">
        <v>8</v>
      </c>
      <c r="C66" s="3">
        <v>4</v>
      </c>
      <c r="D66" s="198" t="s">
        <v>516</v>
      </c>
      <c r="E66" s="198" t="s">
        <v>511</v>
      </c>
      <c r="F66" s="202" t="s">
        <v>511</v>
      </c>
      <c r="G66" s="202"/>
    </row>
    <row r="67" spans="2:7" x14ac:dyDescent="0.35">
      <c r="B67" s="494">
        <v>8</v>
      </c>
      <c r="C67" s="3">
        <v>4</v>
      </c>
      <c r="D67" s="198" t="s">
        <v>517</v>
      </c>
      <c r="E67" s="198" t="s">
        <v>512</v>
      </c>
      <c r="F67" s="202" t="s">
        <v>512</v>
      </c>
      <c r="G67" s="202"/>
    </row>
    <row r="68" spans="2:7" x14ac:dyDescent="0.35">
      <c r="B68" s="494">
        <v>8</v>
      </c>
      <c r="C68" s="3">
        <v>4</v>
      </c>
      <c r="D68" s="198" t="s">
        <v>518</v>
      </c>
      <c r="E68" s="198" t="s">
        <v>513</v>
      </c>
      <c r="F68" s="202" t="s">
        <v>513</v>
      </c>
      <c r="G68" s="202"/>
    </row>
    <row r="69" spans="2:7" x14ac:dyDescent="0.35">
      <c r="B69" s="494">
        <v>8</v>
      </c>
      <c r="C69" s="3">
        <v>4</v>
      </c>
      <c r="D69" s="198" t="s">
        <v>539</v>
      </c>
      <c r="E69" s="198" t="s">
        <v>535</v>
      </c>
      <c r="F69" s="202" t="s">
        <v>535</v>
      </c>
      <c r="G69" s="202"/>
    </row>
    <row r="70" spans="2:7" x14ac:dyDescent="0.35">
      <c r="B70" s="494">
        <v>8</v>
      </c>
      <c r="C70" s="3">
        <v>4</v>
      </c>
      <c r="D70" s="198" t="s">
        <v>540</v>
      </c>
      <c r="E70" s="198" t="s">
        <v>536</v>
      </c>
      <c r="F70" s="202" t="s">
        <v>536</v>
      </c>
      <c r="G70" s="202"/>
    </row>
    <row r="71" spans="2:7" x14ac:dyDescent="0.35">
      <c r="B71" s="494">
        <v>8</v>
      </c>
      <c r="C71" s="3">
        <v>4</v>
      </c>
      <c r="D71" s="198" t="s">
        <v>526</v>
      </c>
      <c r="E71" s="198" t="s">
        <v>522</v>
      </c>
      <c r="F71" s="202" t="s">
        <v>522</v>
      </c>
      <c r="G71" s="202"/>
    </row>
    <row r="72" spans="2:7" x14ac:dyDescent="0.35">
      <c r="B72" s="494">
        <v>8</v>
      </c>
      <c r="C72" s="3">
        <v>4</v>
      </c>
      <c r="D72" s="198" t="s">
        <v>527</v>
      </c>
      <c r="E72" s="198" t="s">
        <v>523</v>
      </c>
      <c r="F72" s="202" t="s">
        <v>523</v>
      </c>
      <c r="G72" s="202"/>
    </row>
    <row r="73" spans="2:7" x14ac:dyDescent="0.35">
      <c r="B73" s="494">
        <v>8</v>
      </c>
      <c r="C73" s="3">
        <v>4</v>
      </c>
      <c r="D73" s="198" t="str">
        <f>CONCATENATE(D65,".SF1")</f>
        <v>Exp2.C3.SF1</v>
      </c>
      <c r="E73" s="199" t="s">
        <v>514</v>
      </c>
      <c r="F73" s="202" t="s">
        <v>514</v>
      </c>
      <c r="G73" s="202"/>
    </row>
    <row r="74" spans="2:7" x14ac:dyDescent="0.35">
      <c r="B74" s="494">
        <v>8</v>
      </c>
      <c r="C74" s="3">
        <v>4</v>
      </c>
      <c r="D74" s="198" t="str">
        <f>CONCATENATE(D68,".SF1")</f>
        <v>Exp2.C6.SF1</v>
      </c>
      <c r="E74" s="199" t="s">
        <v>515</v>
      </c>
      <c r="F74" s="198" t="s">
        <v>515</v>
      </c>
      <c r="G74" s="199"/>
    </row>
    <row r="75" spans="2:7" x14ac:dyDescent="0.35">
      <c r="B75" s="494">
        <v>8</v>
      </c>
      <c r="C75" s="3">
        <v>4</v>
      </c>
      <c r="D75" s="198" t="str">
        <f>CONCATENATE(D69,".SF1")</f>
        <v>Exp3.C7.SF1</v>
      </c>
      <c r="E75" s="199" t="s">
        <v>537</v>
      </c>
      <c r="F75" s="198" t="s">
        <v>537</v>
      </c>
      <c r="G75" s="199"/>
    </row>
    <row r="76" spans="2:7" x14ac:dyDescent="0.35">
      <c r="B76" s="494">
        <v>8</v>
      </c>
      <c r="C76" s="3">
        <v>4</v>
      </c>
      <c r="D76" s="198" t="s">
        <v>541</v>
      </c>
      <c r="E76" s="199" t="s">
        <v>538</v>
      </c>
      <c r="F76" s="198" t="s">
        <v>538</v>
      </c>
      <c r="G76" s="199"/>
    </row>
    <row r="77" spans="2:7" x14ac:dyDescent="0.35">
      <c r="B77" s="494">
        <v>8</v>
      </c>
      <c r="C77" s="3">
        <v>4</v>
      </c>
      <c r="D77" s="198" t="str">
        <f>CONCATENATE(D71,".SF1")</f>
        <v>Exp3.C2.SF1</v>
      </c>
      <c r="E77" s="199" t="s">
        <v>524</v>
      </c>
      <c r="F77" s="198" t="s">
        <v>524</v>
      </c>
      <c r="G77" s="199"/>
    </row>
    <row r="78" spans="2:7" x14ac:dyDescent="0.35">
      <c r="B78" s="494">
        <v>8</v>
      </c>
      <c r="C78" s="3">
        <v>4</v>
      </c>
      <c r="D78" s="198" t="str">
        <f>CONCATENATE(D72,".SF1")</f>
        <v>Exp3.C3.SF1</v>
      </c>
      <c r="E78" s="199" t="s">
        <v>525</v>
      </c>
      <c r="F78" s="198" t="s">
        <v>525</v>
      </c>
      <c r="G78" s="199"/>
    </row>
    <row r="79" spans="2:7" x14ac:dyDescent="0.35">
      <c r="B79" s="494" t="s">
        <v>637</v>
      </c>
      <c r="C79" s="3">
        <v>4</v>
      </c>
      <c r="D79" s="198" t="s">
        <v>271</v>
      </c>
      <c r="E79" s="240" t="s">
        <v>90</v>
      </c>
      <c r="F79" s="202" t="s">
        <v>90</v>
      </c>
      <c r="G79" s="202"/>
    </row>
    <row r="80" spans="2:7" x14ac:dyDescent="0.35">
      <c r="B80" s="494" t="s">
        <v>637</v>
      </c>
      <c r="C80" s="3">
        <v>3</v>
      </c>
      <c r="D80" s="198" t="s">
        <v>197</v>
      </c>
      <c r="E80" s="199" t="s">
        <v>189</v>
      </c>
      <c r="F80" s="202" t="s">
        <v>189</v>
      </c>
      <c r="G80" s="202"/>
    </row>
    <row r="81" spans="2:7" x14ac:dyDescent="0.35">
      <c r="B81" s="494" t="s">
        <v>637</v>
      </c>
      <c r="C81" s="3">
        <v>3</v>
      </c>
      <c r="D81" s="198" t="s">
        <v>198</v>
      </c>
      <c r="E81" s="199" t="s">
        <v>190</v>
      </c>
      <c r="F81" s="202" t="s">
        <v>190</v>
      </c>
      <c r="G81" s="202"/>
    </row>
    <row r="82" spans="2:7" x14ac:dyDescent="0.35">
      <c r="B82" s="494" t="s">
        <v>637</v>
      </c>
      <c r="C82" s="3">
        <v>3</v>
      </c>
      <c r="D82" s="198" t="s">
        <v>199</v>
      </c>
      <c r="E82" s="199" t="s">
        <v>191</v>
      </c>
      <c r="F82" s="202" t="s">
        <v>191</v>
      </c>
      <c r="G82" s="202"/>
    </row>
    <row r="83" spans="2:7" x14ac:dyDescent="0.35">
      <c r="B83" s="494" t="s">
        <v>637</v>
      </c>
      <c r="C83" s="3">
        <v>3</v>
      </c>
      <c r="D83" s="198" t="s">
        <v>200</v>
      </c>
      <c r="E83" s="199" t="s">
        <v>192</v>
      </c>
      <c r="F83" s="202" t="s">
        <v>192</v>
      </c>
      <c r="G83" s="202"/>
    </row>
    <row r="84" spans="2:7" x14ac:dyDescent="0.35">
      <c r="B84" s="494" t="s">
        <v>637</v>
      </c>
      <c r="C84" s="3">
        <v>3</v>
      </c>
      <c r="D84" s="198" t="s">
        <v>201</v>
      </c>
      <c r="E84" s="198" t="s">
        <v>193</v>
      </c>
      <c r="F84" s="202" t="s">
        <v>193</v>
      </c>
      <c r="G84" s="202"/>
    </row>
    <row r="85" spans="2:7" x14ac:dyDescent="0.35">
      <c r="B85" s="494" t="s">
        <v>637</v>
      </c>
      <c r="C85" s="3">
        <v>4</v>
      </c>
      <c r="D85" s="198" t="s">
        <v>552</v>
      </c>
      <c r="E85" s="199" t="s">
        <v>120</v>
      </c>
      <c r="F85" s="202" t="s">
        <v>120</v>
      </c>
      <c r="G85" s="202"/>
    </row>
    <row r="86" spans="2:7" x14ac:dyDescent="0.35">
      <c r="B86" s="494" t="s">
        <v>637</v>
      </c>
      <c r="C86" s="3">
        <v>4</v>
      </c>
      <c r="D86" s="198" t="s">
        <v>161</v>
      </c>
      <c r="E86" s="199" t="s">
        <v>593</v>
      </c>
      <c r="F86" s="202" t="s">
        <v>593</v>
      </c>
      <c r="G86" s="202"/>
    </row>
    <row r="87" spans="2:7" x14ac:dyDescent="0.35">
      <c r="B87" s="494" t="s">
        <v>637</v>
      </c>
      <c r="C87" s="3">
        <v>1</v>
      </c>
      <c r="D87" s="198" t="s">
        <v>183</v>
      </c>
      <c r="E87" s="199" t="s">
        <v>182</v>
      </c>
      <c r="F87" s="202" t="s">
        <v>182</v>
      </c>
      <c r="G87" s="202"/>
    </row>
    <row r="88" spans="2:7" x14ac:dyDescent="0.35">
      <c r="B88" s="494" t="s">
        <v>637</v>
      </c>
      <c r="C88" s="3">
        <v>4</v>
      </c>
      <c r="D88" s="198" t="s">
        <v>205</v>
      </c>
      <c r="E88" s="198" t="s">
        <v>20</v>
      </c>
      <c r="F88" s="202" t="s">
        <v>20</v>
      </c>
      <c r="G88" s="202"/>
    </row>
    <row r="89" spans="2:7" x14ac:dyDescent="0.35">
      <c r="B89" s="494" t="s">
        <v>637</v>
      </c>
      <c r="C89" s="3">
        <v>4</v>
      </c>
      <c r="D89" s="198" t="s">
        <v>218</v>
      </c>
      <c r="E89" s="198" t="s">
        <v>21</v>
      </c>
      <c r="F89" s="202" t="s">
        <v>21</v>
      </c>
      <c r="G89" s="202"/>
    </row>
    <row r="90" spans="2:7" x14ac:dyDescent="0.35">
      <c r="B90" s="494" t="s">
        <v>637</v>
      </c>
      <c r="C90" s="3">
        <v>4</v>
      </c>
      <c r="D90" s="198" t="s">
        <v>225</v>
      </c>
      <c r="E90" s="198" t="s">
        <v>85</v>
      </c>
      <c r="F90" s="202" t="s">
        <v>85</v>
      </c>
      <c r="G90" s="202"/>
    </row>
    <row r="91" spans="2:7" x14ac:dyDescent="0.35">
      <c r="B91" s="494" t="s">
        <v>637</v>
      </c>
      <c r="C91" s="3">
        <v>4</v>
      </c>
      <c r="D91" s="198" t="s">
        <v>236</v>
      </c>
      <c r="E91" s="198" t="s">
        <v>25</v>
      </c>
      <c r="F91" s="202" t="s">
        <v>25</v>
      </c>
      <c r="G91" s="202"/>
    </row>
    <row r="92" spans="2:7" x14ac:dyDescent="0.35">
      <c r="B92" s="494" t="s">
        <v>637</v>
      </c>
      <c r="C92" s="3">
        <v>4</v>
      </c>
      <c r="D92" s="198" t="s">
        <v>395</v>
      </c>
      <c r="E92" s="199" t="s">
        <v>107</v>
      </c>
      <c r="F92" s="202" t="s">
        <v>107</v>
      </c>
      <c r="G92" s="202"/>
    </row>
    <row r="93" spans="2:7" x14ac:dyDescent="0.35">
      <c r="B93" s="494" t="s">
        <v>637</v>
      </c>
      <c r="C93" s="3">
        <v>4</v>
      </c>
      <c r="D93" s="198" t="s">
        <v>397</v>
      </c>
      <c r="E93" s="199" t="s">
        <v>107</v>
      </c>
      <c r="F93" s="202" t="s">
        <v>107</v>
      </c>
      <c r="G93" s="202"/>
    </row>
    <row r="94" spans="2:7" x14ac:dyDescent="0.35">
      <c r="B94" s="494" t="s">
        <v>637</v>
      </c>
      <c r="C94" s="3">
        <v>4</v>
      </c>
      <c r="D94" s="199" t="s">
        <v>270</v>
      </c>
      <c r="E94" s="199" t="s">
        <v>31</v>
      </c>
      <c r="F94" s="198" t="s">
        <v>31</v>
      </c>
      <c r="G94" s="199"/>
    </row>
    <row r="95" spans="2:7" x14ac:dyDescent="0.35">
      <c r="B95" s="494" t="s">
        <v>637</v>
      </c>
      <c r="C95" s="3">
        <v>3</v>
      </c>
      <c r="D95" s="198" t="s">
        <v>214</v>
      </c>
      <c r="E95" s="199" t="s">
        <v>84</v>
      </c>
      <c r="F95" s="198" t="s">
        <v>84</v>
      </c>
      <c r="G95" s="199"/>
    </row>
    <row r="96" spans="2:7" x14ac:dyDescent="0.35">
      <c r="B96" s="494" t="s">
        <v>637</v>
      </c>
      <c r="C96" s="3">
        <v>4</v>
      </c>
      <c r="D96" s="198" t="str">
        <f>CONCATENATE(D85,".SF1")</f>
        <v>Con.C1.SF1</v>
      </c>
      <c r="E96" s="199" t="s">
        <v>122</v>
      </c>
      <c r="F96" s="198" t="s">
        <v>122</v>
      </c>
      <c r="G96" s="199"/>
    </row>
    <row r="97" spans="2:7" x14ac:dyDescent="0.35">
      <c r="B97" s="494" t="s">
        <v>637</v>
      </c>
      <c r="C97" s="3">
        <v>4</v>
      </c>
      <c r="D97" s="199" t="s">
        <v>171</v>
      </c>
      <c r="E97" s="199" t="s">
        <v>82</v>
      </c>
      <c r="F97" s="198" t="s">
        <v>82</v>
      </c>
      <c r="G97" s="199"/>
    </row>
    <row r="98" spans="2:7" x14ac:dyDescent="0.35">
      <c r="B98" s="494" t="s">
        <v>637</v>
      </c>
      <c r="C98" s="3">
        <v>4</v>
      </c>
      <c r="D98" s="199" t="s">
        <v>210</v>
      </c>
      <c r="E98" s="199" t="s">
        <v>177</v>
      </c>
      <c r="F98" s="198" t="s">
        <v>177</v>
      </c>
      <c r="G98" s="199"/>
    </row>
    <row r="99" spans="2:7" x14ac:dyDescent="0.35">
      <c r="B99" s="494" t="s">
        <v>637</v>
      </c>
      <c r="C99" s="3">
        <v>4</v>
      </c>
      <c r="D99" s="199" t="s">
        <v>211</v>
      </c>
      <c r="E99" s="199" t="s">
        <v>178</v>
      </c>
      <c r="F99" s="198" t="s">
        <v>178</v>
      </c>
      <c r="G99" s="199"/>
    </row>
    <row r="100" spans="2:7" x14ac:dyDescent="0.35">
      <c r="B100" s="494" t="s">
        <v>637</v>
      </c>
      <c r="C100" s="3">
        <v>4</v>
      </c>
      <c r="D100" s="199" t="s">
        <v>212</v>
      </c>
      <c r="E100" s="199" t="s">
        <v>179</v>
      </c>
      <c r="F100" s="198" t="s">
        <v>179</v>
      </c>
      <c r="G100" s="199"/>
    </row>
    <row r="101" spans="2:7" x14ac:dyDescent="0.35">
      <c r="B101" s="494" t="s">
        <v>637</v>
      </c>
      <c r="C101" s="3">
        <v>4</v>
      </c>
      <c r="D101" s="198" t="s">
        <v>215</v>
      </c>
      <c r="E101" s="199" t="s">
        <v>202</v>
      </c>
      <c r="F101" s="198" t="s">
        <v>202</v>
      </c>
      <c r="G101" s="199"/>
    </row>
    <row r="102" spans="2:7" x14ac:dyDescent="0.35">
      <c r="B102" s="494" t="s">
        <v>637</v>
      </c>
      <c r="C102" s="3">
        <v>4</v>
      </c>
      <c r="D102" s="198" t="s">
        <v>216</v>
      </c>
      <c r="E102" s="199" t="s">
        <v>203</v>
      </c>
      <c r="F102" s="198" t="s">
        <v>203</v>
      </c>
      <c r="G102" s="199"/>
    </row>
    <row r="103" spans="2:7" x14ac:dyDescent="0.35">
      <c r="B103" s="494" t="s">
        <v>637</v>
      </c>
      <c r="C103" s="3">
        <v>4</v>
      </c>
      <c r="D103" s="198" t="s">
        <v>217</v>
      </c>
      <c r="E103" s="199" t="s">
        <v>204</v>
      </c>
      <c r="F103" s="198" t="s">
        <v>204</v>
      </c>
      <c r="G103" s="199"/>
    </row>
    <row r="104" spans="2:7" x14ac:dyDescent="0.35">
      <c r="B104" s="494" t="s">
        <v>637</v>
      </c>
      <c r="C104" s="3">
        <v>4</v>
      </c>
      <c r="D104" s="198" t="s">
        <v>222</v>
      </c>
      <c r="E104" s="199" t="s">
        <v>219</v>
      </c>
      <c r="F104" s="198" t="s">
        <v>219</v>
      </c>
      <c r="G104" s="199"/>
    </row>
    <row r="105" spans="2:7" x14ac:dyDescent="0.35">
      <c r="B105" s="494" t="s">
        <v>637</v>
      </c>
      <c r="C105" s="3">
        <v>4</v>
      </c>
      <c r="D105" s="198" t="s">
        <v>223</v>
      </c>
      <c r="E105" s="199" t="s">
        <v>220</v>
      </c>
      <c r="F105" s="198" t="s">
        <v>220</v>
      </c>
      <c r="G105" s="199"/>
    </row>
    <row r="106" spans="2:7" x14ac:dyDescent="0.35">
      <c r="B106" s="494" t="s">
        <v>637</v>
      </c>
      <c r="C106" s="3">
        <v>4</v>
      </c>
      <c r="D106" s="198" t="s">
        <v>224</v>
      </c>
      <c r="E106" s="199" t="s">
        <v>221</v>
      </c>
      <c r="F106" s="198" t="s">
        <v>221</v>
      </c>
      <c r="G106" s="199"/>
    </row>
    <row r="107" spans="2:7" ht="29" x14ac:dyDescent="0.35">
      <c r="B107" s="494" t="s">
        <v>637</v>
      </c>
      <c r="C107" s="3">
        <v>4</v>
      </c>
      <c r="D107" s="198" t="s">
        <v>230</v>
      </c>
      <c r="E107" s="199" t="s">
        <v>226</v>
      </c>
      <c r="F107" s="198" t="s">
        <v>226</v>
      </c>
      <c r="G107" s="199"/>
    </row>
    <row r="108" spans="2:7" x14ac:dyDescent="0.35">
      <c r="B108" s="494" t="s">
        <v>637</v>
      </c>
      <c r="C108" s="3">
        <v>4</v>
      </c>
      <c r="D108" s="198" t="s">
        <v>231</v>
      </c>
      <c r="E108" s="199" t="s">
        <v>227</v>
      </c>
      <c r="F108" s="198" t="s">
        <v>227</v>
      </c>
      <c r="G108" s="199"/>
    </row>
    <row r="109" spans="2:7" x14ac:dyDescent="0.35">
      <c r="B109" s="494" t="s">
        <v>637</v>
      </c>
      <c r="C109" s="3">
        <v>4</v>
      </c>
      <c r="D109" s="198" t="s">
        <v>232</v>
      </c>
      <c r="E109" s="199" t="s">
        <v>228</v>
      </c>
      <c r="F109" s="198" t="s">
        <v>228</v>
      </c>
      <c r="G109" s="199"/>
    </row>
    <row r="110" spans="2:7" x14ac:dyDescent="0.35">
      <c r="B110" s="494" t="s">
        <v>637</v>
      </c>
      <c r="C110" s="3">
        <v>4</v>
      </c>
      <c r="D110" s="198" t="s">
        <v>233</v>
      </c>
      <c r="E110" s="199" t="s">
        <v>229</v>
      </c>
      <c r="F110" s="198" t="s">
        <v>229</v>
      </c>
      <c r="G110" s="199"/>
    </row>
    <row r="111" spans="2:7" ht="58" x14ac:dyDescent="0.35">
      <c r="B111" s="494" t="s">
        <v>637</v>
      </c>
      <c r="C111" s="3">
        <v>4</v>
      </c>
      <c r="D111" s="199" t="s">
        <v>237</v>
      </c>
      <c r="E111" s="199" t="s">
        <v>87</v>
      </c>
      <c r="F111" s="198" t="s">
        <v>87</v>
      </c>
      <c r="G111" s="199"/>
    </row>
    <row r="112" spans="2:7" x14ac:dyDescent="0.35">
      <c r="B112" s="494" t="s">
        <v>637</v>
      </c>
      <c r="C112" s="3">
        <v>4</v>
      </c>
      <c r="D112" s="198" t="str">
        <f>CONCATENATE(D92,".SF1")</f>
        <v>Mod3.C3.SF1</v>
      </c>
      <c r="E112" s="199" t="s">
        <v>393</v>
      </c>
      <c r="F112" s="198" t="s">
        <v>393</v>
      </c>
      <c r="G112" s="199"/>
    </row>
    <row r="113" spans="2:7" ht="29" x14ac:dyDescent="0.35">
      <c r="B113" s="494" t="s">
        <v>637</v>
      </c>
      <c r="C113" s="3">
        <v>4</v>
      </c>
      <c r="D113" s="198" t="s">
        <v>396</v>
      </c>
      <c r="E113" s="199" t="s">
        <v>394</v>
      </c>
      <c r="F113" s="198" t="s">
        <v>394</v>
      </c>
      <c r="G113" s="199"/>
    </row>
    <row r="114" spans="2:7" x14ac:dyDescent="0.35">
      <c r="B114" s="494" t="s">
        <v>637</v>
      </c>
      <c r="C114" s="3">
        <v>4</v>
      </c>
      <c r="D114" s="198" t="str">
        <f>CONCATENATE(D93,".SF1")</f>
        <v>Mod3.C4.SF1</v>
      </c>
      <c r="E114" s="199" t="s">
        <v>393</v>
      </c>
      <c r="F114" s="198" t="s">
        <v>393</v>
      </c>
      <c r="G114" s="199"/>
    </row>
    <row r="115" spans="2:7" ht="29" x14ac:dyDescent="0.35">
      <c r="B115" s="494" t="s">
        <v>637</v>
      </c>
      <c r="C115" s="3">
        <v>4</v>
      </c>
      <c r="D115" s="198" t="s">
        <v>398</v>
      </c>
      <c r="E115" s="199" t="s">
        <v>394</v>
      </c>
      <c r="F115" s="198" t="s">
        <v>394</v>
      </c>
      <c r="G115" s="199"/>
    </row>
    <row r="116" spans="2:7" x14ac:dyDescent="0.35">
      <c r="B116" s="494" t="s">
        <v>637</v>
      </c>
      <c r="C116" s="3">
        <v>4</v>
      </c>
      <c r="D116" s="198" t="s">
        <v>489</v>
      </c>
      <c r="E116" s="199" t="s">
        <v>113</v>
      </c>
      <c r="F116" s="198" t="s">
        <v>113</v>
      </c>
      <c r="G116" s="199"/>
    </row>
    <row r="117" spans="2:7" x14ac:dyDescent="0.35">
      <c r="B117" s="494" t="s">
        <v>637</v>
      </c>
      <c r="C117" s="3">
        <v>4</v>
      </c>
      <c r="D117" s="198" t="s">
        <v>496</v>
      </c>
      <c r="E117" s="198" t="s">
        <v>60</v>
      </c>
      <c r="F117" s="198" t="s">
        <v>60</v>
      </c>
      <c r="G117" s="199"/>
    </row>
    <row r="118" spans="2:7" x14ac:dyDescent="0.35">
      <c r="B118" s="494" t="s">
        <v>637</v>
      </c>
      <c r="C118" s="3">
        <v>4</v>
      </c>
      <c r="D118" s="198" t="s">
        <v>505</v>
      </c>
      <c r="E118" s="198" t="s">
        <v>62</v>
      </c>
      <c r="F118" s="198" t="s">
        <v>62</v>
      </c>
      <c r="G118" s="199"/>
    </row>
    <row r="119" spans="2:7" x14ac:dyDescent="0.35">
      <c r="B119" s="494" t="s">
        <v>637</v>
      </c>
      <c r="C119" s="3">
        <v>4</v>
      </c>
      <c r="D119" s="198" t="s">
        <v>521</v>
      </c>
      <c r="E119" s="198" t="s">
        <v>519</v>
      </c>
      <c r="F119" s="198" t="s">
        <v>519</v>
      </c>
      <c r="G119" s="199"/>
    </row>
    <row r="120" spans="2:7" x14ac:dyDescent="0.35">
      <c r="B120" s="494" t="s">
        <v>637</v>
      </c>
      <c r="C120" s="3">
        <v>4</v>
      </c>
      <c r="D120" s="198" t="s">
        <v>532</v>
      </c>
      <c r="E120" s="199" t="s">
        <v>117</v>
      </c>
      <c r="F120" s="198" t="s">
        <v>117</v>
      </c>
      <c r="G120" s="199"/>
    </row>
    <row r="121" spans="2:7" x14ac:dyDescent="0.35">
      <c r="B121" s="494" t="s">
        <v>637</v>
      </c>
      <c r="C121" s="3">
        <v>4</v>
      </c>
      <c r="D121" s="198" t="s">
        <v>533</v>
      </c>
      <c r="E121" s="198" t="s">
        <v>528</v>
      </c>
      <c r="F121" s="198" t="s">
        <v>528</v>
      </c>
      <c r="G121" s="199"/>
    </row>
    <row r="122" spans="2:7" x14ac:dyDescent="0.35">
      <c r="B122" s="494" t="s">
        <v>637</v>
      </c>
      <c r="C122" s="3">
        <v>4</v>
      </c>
      <c r="D122" s="198" t="s">
        <v>534</v>
      </c>
      <c r="E122" s="199" t="s">
        <v>529</v>
      </c>
      <c r="F122" s="198" t="s">
        <v>529</v>
      </c>
      <c r="G122" s="199"/>
    </row>
    <row r="123" spans="2:7" x14ac:dyDescent="0.35">
      <c r="B123" s="494" t="s">
        <v>637</v>
      </c>
      <c r="C123" s="3">
        <v>4</v>
      </c>
      <c r="D123" s="198" t="s">
        <v>572</v>
      </c>
      <c r="E123" s="199" t="s">
        <v>124</v>
      </c>
      <c r="F123" s="198" t="s">
        <v>124</v>
      </c>
      <c r="G123" s="199"/>
    </row>
    <row r="124" spans="2:7" x14ac:dyDescent="0.35">
      <c r="B124" s="494" t="s">
        <v>637</v>
      </c>
      <c r="C124" s="3">
        <v>4</v>
      </c>
      <c r="D124" s="198" t="s">
        <v>586</v>
      </c>
      <c r="E124" s="198" t="s">
        <v>78</v>
      </c>
      <c r="F124" s="198" t="s">
        <v>78</v>
      </c>
      <c r="G124" s="199"/>
    </row>
    <row r="125" spans="2:7" x14ac:dyDescent="0.35">
      <c r="B125" s="494" t="s">
        <v>637</v>
      </c>
      <c r="C125" s="3">
        <v>4</v>
      </c>
      <c r="D125" s="198" t="str">
        <f>CONCATENATE(D116,".SF1")</f>
        <v>Res3.C3.SF1</v>
      </c>
      <c r="E125" s="199" t="s">
        <v>487</v>
      </c>
      <c r="F125" s="198" t="s">
        <v>487</v>
      </c>
      <c r="G125" s="199"/>
    </row>
    <row r="126" spans="2:7" x14ac:dyDescent="0.35">
      <c r="B126" s="494" t="s">
        <v>637</v>
      </c>
      <c r="C126" s="3">
        <v>4</v>
      </c>
      <c r="D126" s="198" t="s">
        <v>490</v>
      </c>
      <c r="E126" s="199" t="s">
        <v>488</v>
      </c>
      <c r="F126" s="198" t="s">
        <v>488</v>
      </c>
      <c r="G126" s="199"/>
    </row>
    <row r="127" spans="2:7" x14ac:dyDescent="0.35">
      <c r="B127" s="494" t="s">
        <v>637</v>
      </c>
      <c r="C127" s="3">
        <v>4</v>
      </c>
      <c r="D127" s="198" t="str">
        <f>CONCATENATE(D117,".SF1")</f>
        <v>Exp1.C3.SF1</v>
      </c>
      <c r="E127" s="199" t="s">
        <v>491</v>
      </c>
      <c r="F127" s="198" t="s">
        <v>491</v>
      </c>
      <c r="G127" s="199"/>
    </row>
    <row r="128" spans="2:7" x14ac:dyDescent="0.35">
      <c r="B128" s="494" t="s">
        <v>637</v>
      </c>
      <c r="C128" s="3">
        <v>4</v>
      </c>
      <c r="D128" s="199" t="s">
        <v>497</v>
      </c>
      <c r="E128" s="199" t="s">
        <v>492</v>
      </c>
      <c r="F128" s="198" t="s">
        <v>492</v>
      </c>
      <c r="G128" s="199"/>
    </row>
    <row r="129" spans="2:9" x14ac:dyDescent="0.35">
      <c r="B129" s="494" t="s">
        <v>637</v>
      </c>
      <c r="C129" s="3">
        <v>4</v>
      </c>
      <c r="D129" s="198" t="str">
        <f>CONCATENATE(D118,".SF1")</f>
        <v>Exp2.C2.SF1</v>
      </c>
      <c r="E129" s="199" t="s">
        <v>501</v>
      </c>
      <c r="F129" s="198" t="s">
        <v>501</v>
      </c>
      <c r="G129" s="199"/>
    </row>
    <row r="130" spans="2:9" x14ac:dyDescent="0.35">
      <c r="B130" s="494" t="s">
        <v>637</v>
      </c>
      <c r="C130" s="3">
        <v>4</v>
      </c>
      <c r="D130" s="198" t="s">
        <v>507</v>
      </c>
      <c r="E130" s="199" t="s">
        <v>502</v>
      </c>
      <c r="F130" s="198" t="s">
        <v>502</v>
      </c>
      <c r="G130" s="199"/>
    </row>
    <row r="131" spans="2:9" x14ac:dyDescent="0.35">
      <c r="B131" s="494" t="s">
        <v>637</v>
      </c>
      <c r="C131" s="3">
        <v>4</v>
      </c>
      <c r="D131" s="198" t="s">
        <v>508</v>
      </c>
      <c r="E131" s="199" t="s">
        <v>503</v>
      </c>
      <c r="F131" s="198" t="s">
        <v>503</v>
      </c>
      <c r="G131" s="199"/>
    </row>
    <row r="132" spans="2:9" x14ac:dyDescent="0.35">
      <c r="B132" s="494" t="s">
        <v>637</v>
      </c>
      <c r="C132" s="3">
        <v>4</v>
      </c>
      <c r="D132" s="198" t="str">
        <f t="shared" ref="D132:D137" si="0">CONCATENATE(D119,".SF1")</f>
        <v>Exp3.C1.SF1</v>
      </c>
      <c r="E132" s="199" t="s">
        <v>116</v>
      </c>
      <c r="F132" s="198" t="s">
        <v>116</v>
      </c>
      <c r="G132" s="199"/>
    </row>
    <row r="133" spans="2:9" x14ac:dyDescent="0.35">
      <c r="B133" s="494" t="s">
        <v>637</v>
      </c>
      <c r="C133" s="3">
        <v>4</v>
      </c>
      <c r="D133" s="198" t="str">
        <f t="shared" si="0"/>
        <v>Exp3.C4.SF1</v>
      </c>
      <c r="E133" s="199" t="s">
        <v>491</v>
      </c>
      <c r="F133" s="198" t="s">
        <v>491</v>
      </c>
      <c r="G133" s="199"/>
    </row>
    <row r="134" spans="2:9" x14ac:dyDescent="0.35">
      <c r="B134" s="494" t="s">
        <v>637</v>
      </c>
      <c r="C134" s="3">
        <v>4</v>
      </c>
      <c r="D134" s="198" t="str">
        <f t="shared" si="0"/>
        <v>Exp3.C5.SF1</v>
      </c>
      <c r="E134" s="199" t="s">
        <v>530</v>
      </c>
      <c r="F134" s="198" t="s">
        <v>530</v>
      </c>
      <c r="G134" s="199"/>
    </row>
    <row r="135" spans="2:9" x14ac:dyDescent="0.35">
      <c r="B135" s="494" t="s">
        <v>637</v>
      </c>
      <c r="C135" s="3">
        <v>4</v>
      </c>
      <c r="D135" s="198" t="str">
        <f t="shared" si="0"/>
        <v>Exp3.C6.SF1</v>
      </c>
      <c r="E135" s="199" t="s">
        <v>531</v>
      </c>
      <c r="F135" s="198" t="s">
        <v>531</v>
      </c>
      <c r="G135" s="199"/>
    </row>
    <row r="136" spans="2:9" x14ac:dyDescent="0.35">
      <c r="B136" s="494" t="s">
        <v>637</v>
      </c>
      <c r="C136" s="3">
        <v>4</v>
      </c>
      <c r="D136" s="198" t="str">
        <f t="shared" si="0"/>
        <v>Com1.C2.SF1</v>
      </c>
      <c r="E136" s="199" t="s">
        <v>73</v>
      </c>
      <c r="F136" s="198" t="s">
        <v>73</v>
      </c>
      <c r="G136" s="199"/>
    </row>
    <row r="137" spans="2:9" x14ac:dyDescent="0.35">
      <c r="B137" s="494" t="s">
        <v>637</v>
      </c>
      <c r="C137" s="3">
        <v>4</v>
      </c>
      <c r="D137" s="198" t="str">
        <f t="shared" si="0"/>
        <v>Com2.C2.SF1</v>
      </c>
      <c r="E137" s="199" t="s">
        <v>581</v>
      </c>
      <c r="F137" s="198" t="s">
        <v>581</v>
      </c>
      <c r="G137" s="199"/>
    </row>
    <row r="138" spans="2:9" x14ac:dyDescent="0.35">
      <c r="B138" s="494" t="s">
        <v>637</v>
      </c>
      <c r="C138" s="3">
        <v>4</v>
      </c>
      <c r="D138" s="198" t="s">
        <v>592</v>
      </c>
      <c r="E138" s="199" t="s">
        <v>582</v>
      </c>
      <c r="F138" s="198" t="s">
        <v>582</v>
      </c>
      <c r="G138" s="199"/>
    </row>
    <row r="139" spans="2:9" x14ac:dyDescent="0.35">
      <c r="B139" s="494"/>
      <c r="C139" s="3"/>
      <c r="D139" s="202"/>
      <c r="E139" s="202"/>
      <c r="F139" s="202"/>
      <c r="G139" s="202"/>
    </row>
    <row r="140" spans="2:9" x14ac:dyDescent="0.35">
      <c r="B140" s="494"/>
      <c r="C140" s="3"/>
      <c r="E140" s="199"/>
    </row>
    <row r="144" spans="2:9" s="188" customFormat="1" x14ac:dyDescent="0.35">
      <c r="B144" s="496" t="s">
        <v>599</v>
      </c>
      <c r="C144" s="183"/>
      <c r="D144" s="184"/>
      <c r="E144" s="185"/>
      <c r="F144" s="185"/>
      <c r="G144" s="186"/>
      <c r="H144" s="186"/>
      <c r="I144" s="187"/>
    </row>
    <row r="145" spans="2:9" s="208" customFormat="1" x14ac:dyDescent="0.35">
      <c r="B145" s="497" t="s">
        <v>598</v>
      </c>
      <c r="C145" s="204"/>
      <c r="D145" s="204"/>
      <c r="E145" s="204"/>
      <c r="F145" s="205"/>
      <c r="G145" s="206"/>
      <c r="H145" s="206"/>
      <c r="I145" s="207"/>
    </row>
    <row r="146" spans="2:9" s="221" customFormat="1" x14ac:dyDescent="0.35">
      <c r="B146" s="498" t="s">
        <v>600</v>
      </c>
      <c r="C146" s="217"/>
      <c r="D146" s="218"/>
      <c r="E146" s="217"/>
      <c r="F146" s="218"/>
      <c r="G146" s="219"/>
      <c r="H146" s="220"/>
      <c r="I146" s="220"/>
    </row>
    <row r="147" spans="2:9" s="233" customFormat="1" x14ac:dyDescent="0.35">
      <c r="B147" s="499" t="s">
        <v>819</v>
      </c>
      <c r="C147" s="229"/>
      <c r="D147" s="229"/>
      <c r="E147" s="229"/>
      <c r="F147" s="230"/>
      <c r="G147" s="231"/>
      <c r="H147" s="231"/>
      <c r="I147" s="232"/>
    </row>
    <row r="148" spans="2:9" s="246" customFormat="1" x14ac:dyDescent="0.35">
      <c r="B148" s="500" t="s">
        <v>820</v>
      </c>
      <c r="C148" s="242"/>
      <c r="D148" s="242"/>
      <c r="E148" s="242"/>
      <c r="F148" s="243"/>
      <c r="G148" s="244"/>
      <c r="H148" s="244"/>
      <c r="I148" s="245"/>
    </row>
    <row r="149" spans="2:9" s="260" customFormat="1" x14ac:dyDescent="0.35">
      <c r="B149" s="501" t="s">
        <v>821</v>
      </c>
      <c r="C149" s="256"/>
      <c r="D149" s="256"/>
      <c r="E149" s="256"/>
      <c r="F149" s="257"/>
      <c r="G149" s="258"/>
      <c r="H149" s="258"/>
      <c r="I149" s="259"/>
    </row>
    <row r="150" spans="2:9" s="274" customFormat="1" x14ac:dyDescent="0.35">
      <c r="B150" s="502" t="s">
        <v>660</v>
      </c>
      <c r="C150" s="270"/>
      <c r="D150" s="270"/>
      <c r="E150" s="270"/>
      <c r="F150" s="271"/>
      <c r="G150" s="272"/>
      <c r="H150" s="272"/>
      <c r="I150" s="273"/>
    </row>
    <row r="151" spans="2:9" s="285" customFormat="1" x14ac:dyDescent="0.35">
      <c r="B151" s="503" t="s">
        <v>721</v>
      </c>
      <c r="C151" s="281"/>
      <c r="D151" s="281"/>
      <c r="E151" s="281"/>
      <c r="F151" s="282"/>
      <c r="G151" s="283"/>
      <c r="H151" s="283"/>
      <c r="I151" s="284"/>
    </row>
    <row r="152" spans="2:9" x14ac:dyDescent="0.35">
      <c r="I152" s="199"/>
    </row>
    <row r="153" spans="2:9" x14ac:dyDescent="0.35">
      <c r="I153" s="199"/>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910</v>
      </c>
      <c r="B1" t="s">
        <v>906</v>
      </c>
      <c r="C1" t="s">
        <v>907</v>
      </c>
      <c r="D1" t="s">
        <v>908</v>
      </c>
      <c r="E1" t="s">
        <v>916</v>
      </c>
      <c r="F1" t="s">
        <v>917</v>
      </c>
      <c r="G1" t="s">
        <v>918</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1"/>
  <sheetViews>
    <sheetView workbookViewId="0">
      <selection activeCell="D2" sqref="D2"/>
    </sheetView>
  </sheetViews>
  <sheetFormatPr baseColWidth="10" defaultRowHeight="14.5" x14ac:dyDescent="0.35"/>
  <sheetData>
    <row r="1" spans="1:4" x14ac:dyDescent="0.35">
      <c r="A1" t="s">
        <v>910</v>
      </c>
      <c r="B1" t="s">
        <v>909</v>
      </c>
      <c r="C1" t="s">
        <v>912</v>
      </c>
      <c r="D1" t="s">
        <v>911</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1"/>
  <sheetViews>
    <sheetView workbookViewId="0">
      <selection activeCell="D2" sqref="D2"/>
    </sheetView>
  </sheetViews>
  <sheetFormatPr baseColWidth="10" defaultRowHeight="14.5" x14ac:dyDescent="0.35"/>
  <sheetData>
    <row r="1" spans="1:4" x14ac:dyDescent="0.35">
      <c r="A1" t="s">
        <v>912</v>
      </c>
      <c r="B1" t="s">
        <v>913</v>
      </c>
      <c r="C1" t="s">
        <v>914</v>
      </c>
      <c r="D1" t="s">
        <v>915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935</v>
      </c>
      <c r="B1" t="s">
        <v>134</v>
      </c>
      <c r="C1" t="s">
        <v>936</v>
      </c>
      <c r="D1" t="s">
        <v>937</v>
      </c>
      <c r="E1">
        <v>1</v>
      </c>
      <c r="F1" t="e">
        <f>FIND("SF",B1)</f>
        <v>#VALUE!</v>
      </c>
      <c r="G1">
        <v>1</v>
      </c>
    </row>
    <row r="2" spans="1:7" x14ac:dyDescent="0.35">
      <c r="A2" t="s">
        <v>935</v>
      </c>
      <c r="B2" t="s">
        <v>135</v>
      </c>
      <c r="C2" t="s">
        <v>125</v>
      </c>
      <c r="D2" t="s">
        <v>125</v>
      </c>
      <c r="E2">
        <v>1</v>
      </c>
      <c r="F2">
        <f t="shared" ref="F2:F65" si="0">FIND("SF",B2)</f>
        <v>8</v>
      </c>
      <c r="G2">
        <v>2</v>
      </c>
    </row>
    <row r="3" spans="1:7" x14ac:dyDescent="0.35">
      <c r="A3" t="s">
        <v>935</v>
      </c>
      <c r="B3" t="s">
        <v>136</v>
      </c>
      <c r="C3" t="s">
        <v>126</v>
      </c>
      <c r="D3" t="s">
        <v>126</v>
      </c>
      <c r="E3">
        <v>1</v>
      </c>
      <c r="F3">
        <f t="shared" si="0"/>
        <v>8</v>
      </c>
      <c r="G3">
        <v>3</v>
      </c>
    </row>
    <row r="4" spans="1:7" x14ac:dyDescent="0.35">
      <c r="A4" t="s">
        <v>935</v>
      </c>
      <c r="B4" t="s">
        <v>137</v>
      </c>
      <c r="C4" t="s">
        <v>127</v>
      </c>
      <c r="D4" t="s">
        <v>127</v>
      </c>
      <c r="E4">
        <v>1</v>
      </c>
      <c r="F4">
        <f t="shared" si="0"/>
        <v>8</v>
      </c>
      <c r="G4">
        <v>4</v>
      </c>
    </row>
    <row r="5" spans="1:7" x14ac:dyDescent="0.35">
      <c r="A5" t="s">
        <v>935</v>
      </c>
      <c r="B5" t="s">
        <v>138</v>
      </c>
      <c r="C5" t="s">
        <v>128</v>
      </c>
      <c r="D5" t="s">
        <v>128</v>
      </c>
      <c r="E5">
        <v>1</v>
      </c>
      <c r="F5">
        <f t="shared" si="0"/>
        <v>8</v>
      </c>
      <c r="G5">
        <v>5</v>
      </c>
    </row>
    <row r="6" spans="1:7" x14ac:dyDescent="0.35">
      <c r="A6" t="s">
        <v>935</v>
      </c>
      <c r="B6" t="s">
        <v>139</v>
      </c>
      <c r="C6" t="s">
        <v>129</v>
      </c>
      <c r="D6" t="s">
        <v>129</v>
      </c>
      <c r="E6">
        <v>1</v>
      </c>
      <c r="F6">
        <f t="shared" si="0"/>
        <v>8</v>
      </c>
      <c r="G6">
        <v>6</v>
      </c>
    </row>
    <row r="7" spans="1:7" x14ac:dyDescent="0.35">
      <c r="A7" t="s">
        <v>935</v>
      </c>
      <c r="B7" t="s">
        <v>140</v>
      </c>
      <c r="C7" t="s">
        <v>130</v>
      </c>
      <c r="D7" t="s">
        <v>130</v>
      </c>
      <c r="E7">
        <v>1</v>
      </c>
      <c r="F7">
        <f t="shared" si="0"/>
        <v>8</v>
      </c>
      <c r="G7">
        <v>7</v>
      </c>
    </row>
    <row r="8" spans="1:7" x14ac:dyDescent="0.35">
      <c r="A8" t="s">
        <v>935</v>
      </c>
      <c r="B8" t="s">
        <v>141</v>
      </c>
      <c r="C8" t="s">
        <v>131</v>
      </c>
      <c r="D8" t="s">
        <v>938</v>
      </c>
      <c r="E8">
        <v>1</v>
      </c>
      <c r="F8">
        <f t="shared" si="0"/>
        <v>8</v>
      </c>
      <c r="G8">
        <v>8</v>
      </c>
    </row>
    <row r="9" spans="1:7" x14ac:dyDescent="0.35">
      <c r="A9" t="s">
        <v>935</v>
      </c>
      <c r="B9" t="s">
        <v>133</v>
      </c>
      <c r="C9" t="s">
        <v>6</v>
      </c>
      <c r="D9" t="s">
        <v>6</v>
      </c>
      <c r="E9">
        <v>1</v>
      </c>
      <c r="F9" t="e">
        <f t="shared" si="0"/>
        <v>#VALUE!</v>
      </c>
      <c r="G9">
        <v>9</v>
      </c>
    </row>
    <row r="10" spans="1:7" x14ac:dyDescent="0.35">
      <c r="A10" t="s">
        <v>935</v>
      </c>
      <c r="B10" t="s">
        <v>149</v>
      </c>
      <c r="C10" t="s">
        <v>132</v>
      </c>
      <c r="D10" t="s">
        <v>939</v>
      </c>
      <c r="E10">
        <v>1</v>
      </c>
      <c r="F10">
        <f t="shared" si="0"/>
        <v>8</v>
      </c>
      <c r="G10">
        <v>10</v>
      </c>
    </row>
    <row r="11" spans="1:7" x14ac:dyDescent="0.35">
      <c r="A11" t="s">
        <v>935</v>
      </c>
      <c r="B11" t="s">
        <v>146</v>
      </c>
      <c r="C11" t="s">
        <v>142</v>
      </c>
      <c r="D11" t="s">
        <v>142</v>
      </c>
      <c r="E11">
        <v>2</v>
      </c>
      <c r="F11" t="e">
        <f t="shared" si="0"/>
        <v>#VALUE!</v>
      </c>
      <c r="G11">
        <v>11</v>
      </c>
    </row>
    <row r="12" spans="1:7" x14ac:dyDescent="0.35">
      <c r="A12" t="s">
        <v>935</v>
      </c>
      <c r="B12" t="s">
        <v>940</v>
      </c>
      <c r="C12" t="s">
        <v>145</v>
      </c>
      <c r="D12" t="s">
        <v>145</v>
      </c>
      <c r="E12">
        <v>2</v>
      </c>
      <c r="F12">
        <f t="shared" si="0"/>
        <v>8</v>
      </c>
      <c r="G12">
        <v>12</v>
      </c>
    </row>
    <row r="13" spans="1:7" x14ac:dyDescent="0.35">
      <c r="A13" t="s">
        <v>935</v>
      </c>
      <c r="B13" t="s">
        <v>147</v>
      </c>
      <c r="C13" t="s">
        <v>143</v>
      </c>
      <c r="D13" t="s">
        <v>143</v>
      </c>
      <c r="E13">
        <v>2</v>
      </c>
      <c r="F13" t="e">
        <f t="shared" si="0"/>
        <v>#VALUE!</v>
      </c>
      <c r="G13">
        <v>13</v>
      </c>
    </row>
    <row r="14" spans="1:7" x14ac:dyDescent="0.35">
      <c r="A14" t="s">
        <v>935</v>
      </c>
      <c r="B14" t="s">
        <v>941</v>
      </c>
      <c r="C14" t="s">
        <v>144</v>
      </c>
      <c r="D14" t="s">
        <v>144</v>
      </c>
      <c r="E14">
        <v>2</v>
      </c>
      <c r="F14">
        <f t="shared" si="0"/>
        <v>8</v>
      </c>
      <c r="G14">
        <v>14</v>
      </c>
    </row>
    <row r="15" spans="1:7" x14ac:dyDescent="0.35">
      <c r="A15" t="s">
        <v>935</v>
      </c>
      <c r="B15" t="s">
        <v>148</v>
      </c>
      <c r="C15" t="s">
        <v>10</v>
      </c>
      <c r="D15" t="s">
        <v>10</v>
      </c>
      <c r="E15">
        <v>2</v>
      </c>
      <c r="F15" t="e">
        <f t="shared" si="0"/>
        <v>#VALUE!</v>
      </c>
      <c r="G15">
        <v>15</v>
      </c>
    </row>
    <row r="16" spans="1:7" x14ac:dyDescent="0.35">
      <c r="A16" t="s">
        <v>935</v>
      </c>
      <c r="B16" t="s">
        <v>942</v>
      </c>
      <c r="C16" t="s">
        <v>81</v>
      </c>
      <c r="D16" t="s">
        <v>943</v>
      </c>
      <c r="E16">
        <v>2</v>
      </c>
      <c r="F16">
        <f t="shared" si="0"/>
        <v>8</v>
      </c>
      <c r="G16">
        <v>16</v>
      </c>
    </row>
    <row r="17" spans="1:7" x14ac:dyDescent="0.35">
      <c r="A17" t="s">
        <v>935</v>
      </c>
      <c r="B17" t="s">
        <v>161</v>
      </c>
      <c r="C17" t="s">
        <v>945</v>
      </c>
      <c r="D17" t="s">
        <v>945</v>
      </c>
      <c r="E17">
        <v>1</v>
      </c>
      <c r="F17" t="e">
        <f t="shared" si="0"/>
        <v>#VALUE!</v>
      </c>
      <c r="G17">
        <v>17</v>
      </c>
    </row>
    <row r="18" spans="1:7" x14ac:dyDescent="0.35">
      <c r="A18" t="s">
        <v>935</v>
      </c>
      <c r="B18" t="s">
        <v>165</v>
      </c>
      <c r="C18" t="s">
        <v>150</v>
      </c>
      <c r="D18" t="s">
        <v>150</v>
      </c>
      <c r="E18">
        <v>1</v>
      </c>
      <c r="F18">
        <f t="shared" si="0"/>
        <v>8</v>
      </c>
      <c r="G18">
        <v>18</v>
      </c>
    </row>
    <row r="19" spans="1:7" x14ac:dyDescent="0.35">
      <c r="A19" t="s">
        <v>935</v>
      </c>
      <c r="B19" t="s">
        <v>166</v>
      </c>
      <c r="C19" t="s">
        <v>151</v>
      </c>
      <c r="D19" t="s">
        <v>151</v>
      </c>
      <c r="E19">
        <v>1</v>
      </c>
      <c r="F19">
        <f t="shared" si="0"/>
        <v>8</v>
      </c>
      <c r="G19">
        <v>19</v>
      </c>
    </row>
    <row r="20" spans="1:7" x14ac:dyDescent="0.35">
      <c r="A20" t="s">
        <v>935</v>
      </c>
      <c r="B20" t="s">
        <v>167</v>
      </c>
      <c r="C20" t="s">
        <v>152</v>
      </c>
      <c r="D20" t="s">
        <v>152</v>
      </c>
      <c r="E20">
        <v>1</v>
      </c>
      <c r="F20">
        <f t="shared" si="0"/>
        <v>8</v>
      </c>
      <c r="G20">
        <v>20</v>
      </c>
    </row>
    <row r="21" spans="1:7" x14ac:dyDescent="0.35">
      <c r="A21" t="s">
        <v>935</v>
      </c>
      <c r="B21" t="s">
        <v>168</v>
      </c>
      <c r="C21" t="s">
        <v>153</v>
      </c>
      <c r="D21" t="s">
        <v>946</v>
      </c>
      <c r="E21">
        <v>1</v>
      </c>
      <c r="F21">
        <f t="shared" si="0"/>
        <v>8</v>
      </c>
      <c r="G21">
        <v>21</v>
      </c>
    </row>
    <row r="22" spans="1:7" x14ac:dyDescent="0.35">
      <c r="A22" t="s">
        <v>935</v>
      </c>
      <c r="B22" t="s">
        <v>169</v>
      </c>
      <c r="C22" t="s">
        <v>154</v>
      </c>
      <c r="D22" t="s">
        <v>154</v>
      </c>
      <c r="E22">
        <v>1</v>
      </c>
      <c r="F22">
        <f t="shared" si="0"/>
        <v>8</v>
      </c>
      <c r="G22">
        <v>22</v>
      </c>
    </row>
    <row r="23" spans="1:7" x14ac:dyDescent="0.35">
      <c r="A23" t="s">
        <v>935</v>
      </c>
      <c r="B23" t="s">
        <v>170</v>
      </c>
      <c r="C23" t="s">
        <v>155</v>
      </c>
      <c r="D23" t="s">
        <v>155</v>
      </c>
      <c r="E23">
        <v>1</v>
      </c>
      <c r="F23">
        <f t="shared" si="0"/>
        <v>8</v>
      </c>
      <c r="G23">
        <v>23</v>
      </c>
    </row>
    <row r="24" spans="1:7" x14ac:dyDescent="0.35">
      <c r="A24" t="s">
        <v>944</v>
      </c>
      <c r="B24" t="s">
        <v>171</v>
      </c>
      <c r="C24" t="s">
        <v>82</v>
      </c>
      <c r="D24" t="s">
        <v>82</v>
      </c>
      <c r="E24">
        <v>4</v>
      </c>
      <c r="F24">
        <f t="shared" si="0"/>
        <v>8</v>
      </c>
      <c r="G24">
        <v>24</v>
      </c>
    </row>
    <row r="25" spans="1:7" x14ac:dyDescent="0.35">
      <c r="A25" t="s">
        <v>935</v>
      </c>
      <c r="B25" t="s">
        <v>162</v>
      </c>
      <c r="C25" t="s">
        <v>953</v>
      </c>
      <c r="D25" t="s">
        <v>953</v>
      </c>
      <c r="E25">
        <v>1</v>
      </c>
      <c r="F25" t="e">
        <f t="shared" si="0"/>
        <v>#VALUE!</v>
      </c>
      <c r="G25">
        <v>25</v>
      </c>
    </row>
    <row r="26" spans="1:7" x14ac:dyDescent="0.35">
      <c r="A26" t="s">
        <v>935</v>
      </c>
      <c r="B26" t="s">
        <v>163</v>
      </c>
      <c r="C26" t="s">
        <v>954</v>
      </c>
      <c r="D26" t="s">
        <v>954</v>
      </c>
      <c r="E26">
        <v>1</v>
      </c>
      <c r="F26" t="e">
        <f t="shared" si="0"/>
        <v>#VALUE!</v>
      </c>
      <c r="G26">
        <v>26</v>
      </c>
    </row>
    <row r="27" spans="1:7" x14ac:dyDescent="0.35">
      <c r="A27" t="s">
        <v>935</v>
      </c>
      <c r="B27" t="s">
        <v>164</v>
      </c>
      <c r="C27" t="s">
        <v>1089</v>
      </c>
      <c r="D27" t="s">
        <v>1089</v>
      </c>
      <c r="E27">
        <v>1</v>
      </c>
      <c r="F27" t="e">
        <f t="shared" si="0"/>
        <v>#VALUE!</v>
      </c>
      <c r="G27">
        <v>27</v>
      </c>
    </row>
    <row r="28" spans="1:7" x14ac:dyDescent="0.35">
      <c r="A28" t="s">
        <v>935</v>
      </c>
      <c r="B28" t="s">
        <v>172</v>
      </c>
      <c r="C28" t="s">
        <v>956</v>
      </c>
      <c r="D28" t="s">
        <v>956</v>
      </c>
      <c r="E28">
        <v>1</v>
      </c>
      <c r="F28" t="e">
        <f t="shared" si="0"/>
        <v>#VALUE!</v>
      </c>
      <c r="G28">
        <v>28</v>
      </c>
    </row>
    <row r="29" spans="1:7" x14ac:dyDescent="0.35">
      <c r="A29" t="s">
        <v>935</v>
      </c>
      <c r="B29" t="s">
        <v>183</v>
      </c>
      <c r="C29" t="s">
        <v>182</v>
      </c>
      <c r="D29" t="s">
        <v>182</v>
      </c>
      <c r="E29">
        <v>1</v>
      </c>
      <c r="F29" t="e">
        <f t="shared" si="0"/>
        <v>#VALUE!</v>
      </c>
      <c r="G29">
        <v>29</v>
      </c>
    </row>
    <row r="30" spans="1:7" x14ac:dyDescent="0.35">
      <c r="A30" t="s">
        <v>935</v>
      </c>
      <c r="B30" t="s">
        <v>206</v>
      </c>
      <c r="C30" t="s">
        <v>173</v>
      </c>
      <c r="D30" t="s">
        <v>173</v>
      </c>
      <c r="E30">
        <v>1</v>
      </c>
      <c r="F30">
        <f t="shared" si="0"/>
        <v>8</v>
      </c>
      <c r="G30">
        <v>30</v>
      </c>
    </row>
    <row r="31" spans="1:7" x14ac:dyDescent="0.35">
      <c r="A31" t="s">
        <v>935</v>
      </c>
      <c r="B31" t="s">
        <v>207</v>
      </c>
      <c r="C31" t="s">
        <v>174</v>
      </c>
      <c r="D31" t="s">
        <v>174</v>
      </c>
      <c r="E31">
        <v>1</v>
      </c>
      <c r="F31">
        <f t="shared" si="0"/>
        <v>8</v>
      </c>
      <c r="G31">
        <v>31</v>
      </c>
    </row>
    <row r="32" spans="1:7" x14ac:dyDescent="0.35">
      <c r="A32" t="s">
        <v>935</v>
      </c>
      <c r="B32" t="s">
        <v>208</v>
      </c>
      <c r="C32" t="s">
        <v>175</v>
      </c>
      <c r="D32" t="s">
        <v>957</v>
      </c>
      <c r="E32">
        <v>1</v>
      </c>
      <c r="F32">
        <f t="shared" si="0"/>
        <v>8</v>
      </c>
      <c r="G32">
        <v>32</v>
      </c>
    </row>
    <row r="33" spans="1:7" x14ac:dyDescent="0.35">
      <c r="A33" t="s">
        <v>935</v>
      </c>
      <c r="B33" t="s">
        <v>209</v>
      </c>
      <c r="C33" t="s">
        <v>176</v>
      </c>
      <c r="D33" t="s">
        <v>958</v>
      </c>
      <c r="E33">
        <v>1</v>
      </c>
      <c r="F33">
        <f t="shared" si="0"/>
        <v>8</v>
      </c>
      <c r="G33">
        <v>33</v>
      </c>
    </row>
    <row r="34" spans="1:7" x14ac:dyDescent="0.35">
      <c r="A34" t="s">
        <v>944</v>
      </c>
      <c r="B34" t="s">
        <v>210</v>
      </c>
      <c r="C34" t="s">
        <v>177</v>
      </c>
      <c r="D34" t="s">
        <v>177</v>
      </c>
      <c r="E34">
        <v>4</v>
      </c>
      <c r="F34">
        <f t="shared" si="0"/>
        <v>8</v>
      </c>
      <c r="G34">
        <v>34</v>
      </c>
    </row>
    <row r="35" spans="1:7" x14ac:dyDescent="0.35">
      <c r="A35" t="s">
        <v>944</v>
      </c>
      <c r="B35" t="s">
        <v>211</v>
      </c>
      <c r="C35" t="s">
        <v>178</v>
      </c>
      <c r="D35" t="s">
        <v>178</v>
      </c>
      <c r="E35">
        <v>4</v>
      </c>
      <c r="F35">
        <f t="shared" si="0"/>
        <v>8</v>
      </c>
      <c r="G35">
        <v>35</v>
      </c>
    </row>
    <row r="36" spans="1:7" x14ac:dyDescent="0.35">
      <c r="A36" t="s">
        <v>944</v>
      </c>
      <c r="B36" t="s">
        <v>212</v>
      </c>
      <c r="C36" t="s">
        <v>179</v>
      </c>
      <c r="D36" t="s">
        <v>179</v>
      </c>
      <c r="E36">
        <v>4</v>
      </c>
      <c r="F36">
        <f t="shared" si="0"/>
        <v>8</v>
      </c>
      <c r="G36">
        <v>36</v>
      </c>
    </row>
    <row r="37" spans="1:7" x14ac:dyDescent="0.35">
      <c r="A37" t="s">
        <v>935</v>
      </c>
      <c r="B37" t="s">
        <v>184</v>
      </c>
      <c r="C37" t="s">
        <v>959</v>
      </c>
      <c r="D37" t="s">
        <v>959</v>
      </c>
      <c r="E37">
        <v>1</v>
      </c>
      <c r="F37" t="e">
        <f t="shared" si="0"/>
        <v>#VALUE!</v>
      </c>
      <c r="G37">
        <v>37</v>
      </c>
    </row>
    <row r="38" spans="1:7" x14ac:dyDescent="0.35">
      <c r="A38" t="s">
        <v>935</v>
      </c>
      <c r="B38" t="s">
        <v>185</v>
      </c>
      <c r="C38" t="s">
        <v>960</v>
      </c>
      <c r="D38" t="s">
        <v>960</v>
      </c>
      <c r="E38">
        <v>1</v>
      </c>
      <c r="F38" t="e">
        <f t="shared" si="0"/>
        <v>#VALUE!</v>
      </c>
      <c r="G38">
        <v>38</v>
      </c>
    </row>
    <row r="39" spans="1:7" x14ac:dyDescent="0.35">
      <c r="A39" t="s">
        <v>935</v>
      </c>
      <c r="B39" t="s">
        <v>194</v>
      </c>
      <c r="C39" t="s">
        <v>384</v>
      </c>
      <c r="D39" t="s">
        <v>384</v>
      </c>
      <c r="E39">
        <v>2</v>
      </c>
      <c r="F39" t="e">
        <f t="shared" si="0"/>
        <v>#VALUE!</v>
      </c>
      <c r="G39">
        <v>39</v>
      </c>
    </row>
    <row r="40" spans="1:7" x14ac:dyDescent="0.35">
      <c r="A40" t="s">
        <v>935</v>
      </c>
      <c r="B40" t="s">
        <v>213</v>
      </c>
      <c r="C40" t="s">
        <v>83</v>
      </c>
      <c r="D40" t="s">
        <v>83</v>
      </c>
      <c r="E40">
        <v>2</v>
      </c>
      <c r="F40">
        <f t="shared" si="0"/>
        <v>8</v>
      </c>
      <c r="G40">
        <v>40</v>
      </c>
    </row>
    <row r="41" spans="1:7" x14ac:dyDescent="0.35">
      <c r="A41" t="s">
        <v>935</v>
      </c>
      <c r="B41" t="s">
        <v>195</v>
      </c>
      <c r="C41" t="s">
        <v>947</v>
      </c>
      <c r="D41" t="s">
        <v>947</v>
      </c>
      <c r="E41">
        <v>2</v>
      </c>
      <c r="F41" t="e">
        <f t="shared" si="0"/>
        <v>#VALUE!</v>
      </c>
      <c r="G41">
        <v>41</v>
      </c>
    </row>
    <row r="42" spans="1:7" x14ac:dyDescent="0.35">
      <c r="A42" t="s">
        <v>935</v>
      </c>
      <c r="B42" t="s">
        <v>196</v>
      </c>
      <c r="C42" t="s">
        <v>948</v>
      </c>
      <c r="D42" t="s">
        <v>948</v>
      </c>
      <c r="E42">
        <v>2</v>
      </c>
      <c r="F42" t="e">
        <f t="shared" si="0"/>
        <v>#VALUE!</v>
      </c>
      <c r="G42">
        <v>42</v>
      </c>
    </row>
    <row r="43" spans="1:7" x14ac:dyDescent="0.35">
      <c r="A43" t="s">
        <v>944</v>
      </c>
      <c r="B43" t="s">
        <v>197</v>
      </c>
      <c r="C43" t="s">
        <v>528</v>
      </c>
      <c r="D43" t="s">
        <v>528</v>
      </c>
      <c r="E43">
        <v>3</v>
      </c>
      <c r="F43" t="e">
        <f t="shared" si="0"/>
        <v>#VALUE!</v>
      </c>
      <c r="G43">
        <v>43</v>
      </c>
    </row>
    <row r="44" spans="1:7" x14ac:dyDescent="0.35">
      <c r="A44" t="s">
        <v>944</v>
      </c>
      <c r="B44" t="s">
        <v>214</v>
      </c>
      <c r="C44" t="s">
        <v>84</v>
      </c>
      <c r="D44" t="s">
        <v>84</v>
      </c>
      <c r="E44">
        <v>3</v>
      </c>
      <c r="F44">
        <f t="shared" si="0"/>
        <v>9</v>
      </c>
      <c r="G44">
        <v>44</v>
      </c>
    </row>
    <row r="45" spans="1:7" x14ac:dyDescent="0.35">
      <c r="A45" t="s">
        <v>944</v>
      </c>
      <c r="B45" t="s">
        <v>198</v>
      </c>
      <c r="C45" t="s">
        <v>949</v>
      </c>
      <c r="D45" t="s">
        <v>949</v>
      </c>
      <c r="E45">
        <v>3</v>
      </c>
      <c r="F45" t="e">
        <f t="shared" si="0"/>
        <v>#VALUE!</v>
      </c>
      <c r="G45">
        <v>45</v>
      </c>
    </row>
    <row r="46" spans="1:7" x14ac:dyDescent="0.35">
      <c r="A46" t="s">
        <v>944</v>
      </c>
      <c r="B46" t="s">
        <v>199</v>
      </c>
      <c r="C46" t="s">
        <v>950</v>
      </c>
      <c r="D46" t="s">
        <v>950</v>
      </c>
      <c r="E46">
        <v>3</v>
      </c>
      <c r="F46" t="e">
        <f t="shared" si="0"/>
        <v>#VALUE!</v>
      </c>
      <c r="G46">
        <v>46</v>
      </c>
    </row>
    <row r="47" spans="1:7" x14ac:dyDescent="0.35">
      <c r="A47" t="s">
        <v>944</v>
      </c>
      <c r="B47" t="s">
        <v>200</v>
      </c>
      <c r="C47" t="s">
        <v>951</v>
      </c>
      <c r="D47" t="s">
        <v>951</v>
      </c>
      <c r="E47">
        <v>3</v>
      </c>
      <c r="F47" t="e">
        <f t="shared" si="0"/>
        <v>#VALUE!</v>
      </c>
      <c r="G47">
        <v>47</v>
      </c>
    </row>
    <row r="48" spans="1:7" x14ac:dyDescent="0.35">
      <c r="A48" t="s">
        <v>944</v>
      </c>
      <c r="B48" t="s">
        <v>201</v>
      </c>
      <c r="C48" t="s">
        <v>952</v>
      </c>
      <c r="D48" t="s">
        <v>952</v>
      </c>
      <c r="E48">
        <v>3</v>
      </c>
      <c r="F48" t="e">
        <f t="shared" si="0"/>
        <v>#VALUE!</v>
      </c>
      <c r="G48">
        <v>48</v>
      </c>
    </row>
    <row r="49" spans="1:7" x14ac:dyDescent="0.35">
      <c r="A49" t="s">
        <v>944</v>
      </c>
      <c r="B49" t="s">
        <v>205</v>
      </c>
      <c r="C49" t="s">
        <v>20</v>
      </c>
      <c r="D49" t="s">
        <v>20</v>
      </c>
      <c r="E49">
        <v>4</v>
      </c>
      <c r="F49" t="e">
        <f t="shared" si="0"/>
        <v>#VALUE!</v>
      </c>
      <c r="G49">
        <v>49</v>
      </c>
    </row>
    <row r="50" spans="1:7" x14ac:dyDescent="0.35">
      <c r="A50" t="s">
        <v>944</v>
      </c>
      <c r="B50" t="s">
        <v>215</v>
      </c>
      <c r="C50" t="s">
        <v>202</v>
      </c>
      <c r="D50" t="s">
        <v>202</v>
      </c>
      <c r="E50">
        <v>4</v>
      </c>
      <c r="F50">
        <f t="shared" si="0"/>
        <v>8</v>
      </c>
      <c r="G50">
        <v>50</v>
      </c>
    </row>
    <row r="51" spans="1:7" x14ac:dyDescent="0.35">
      <c r="A51" t="s">
        <v>944</v>
      </c>
      <c r="B51" t="s">
        <v>216</v>
      </c>
      <c r="C51" t="s">
        <v>203</v>
      </c>
      <c r="D51" t="s">
        <v>203</v>
      </c>
      <c r="E51">
        <v>4</v>
      </c>
      <c r="F51">
        <f t="shared" si="0"/>
        <v>8</v>
      </c>
      <c r="G51">
        <v>51</v>
      </c>
    </row>
    <row r="52" spans="1:7" x14ac:dyDescent="0.35">
      <c r="A52" t="s">
        <v>944</v>
      </c>
      <c r="B52" t="s">
        <v>217</v>
      </c>
      <c r="C52" t="s">
        <v>204</v>
      </c>
      <c r="D52" t="s">
        <v>204</v>
      </c>
      <c r="E52">
        <v>4</v>
      </c>
      <c r="F52">
        <f t="shared" si="0"/>
        <v>8</v>
      </c>
      <c r="G52">
        <v>52</v>
      </c>
    </row>
    <row r="53" spans="1:7" x14ac:dyDescent="0.35">
      <c r="A53" t="s">
        <v>944</v>
      </c>
      <c r="B53" t="s">
        <v>218</v>
      </c>
      <c r="C53" t="s">
        <v>21</v>
      </c>
      <c r="D53" t="s">
        <v>21</v>
      </c>
      <c r="E53">
        <v>4</v>
      </c>
      <c r="F53" t="e">
        <f t="shared" si="0"/>
        <v>#VALUE!</v>
      </c>
      <c r="G53">
        <v>53</v>
      </c>
    </row>
    <row r="54" spans="1:7" x14ac:dyDescent="0.35">
      <c r="A54" t="s">
        <v>944</v>
      </c>
      <c r="B54" t="s">
        <v>222</v>
      </c>
      <c r="C54" t="s">
        <v>219</v>
      </c>
      <c r="D54" t="s">
        <v>219</v>
      </c>
      <c r="E54">
        <v>4</v>
      </c>
      <c r="F54">
        <f t="shared" si="0"/>
        <v>8</v>
      </c>
      <c r="G54">
        <v>54</v>
      </c>
    </row>
    <row r="55" spans="1:7" x14ac:dyDescent="0.35">
      <c r="A55" t="s">
        <v>944</v>
      </c>
      <c r="B55" t="s">
        <v>223</v>
      </c>
      <c r="C55" t="s">
        <v>220</v>
      </c>
      <c r="D55" t="s">
        <v>220</v>
      </c>
      <c r="E55">
        <v>4</v>
      </c>
      <c r="F55">
        <f t="shared" si="0"/>
        <v>8</v>
      </c>
      <c r="G55">
        <v>55</v>
      </c>
    </row>
    <row r="56" spans="1:7" x14ac:dyDescent="0.35">
      <c r="A56" t="s">
        <v>944</v>
      </c>
      <c r="B56" t="s">
        <v>224</v>
      </c>
      <c r="C56" t="s">
        <v>221</v>
      </c>
      <c r="D56" t="s">
        <v>221</v>
      </c>
      <c r="E56">
        <v>4</v>
      </c>
      <c r="F56">
        <f t="shared" si="0"/>
        <v>8</v>
      </c>
      <c r="G56">
        <v>56</v>
      </c>
    </row>
    <row r="57" spans="1:7" x14ac:dyDescent="0.35">
      <c r="A57" t="s">
        <v>944</v>
      </c>
      <c r="B57" t="s">
        <v>225</v>
      </c>
      <c r="C57" t="s">
        <v>85</v>
      </c>
      <c r="D57" t="s">
        <v>85</v>
      </c>
      <c r="E57">
        <v>4</v>
      </c>
      <c r="F57" t="e">
        <f t="shared" si="0"/>
        <v>#VALUE!</v>
      </c>
      <c r="G57">
        <v>57</v>
      </c>
    </row>
    <row r="58" spans="1:7" x14ac:dyDescent="0.35">
      <c r="A58" t="s">
        <v>944</v>
      </c>
      <c r="B58" t="s">
        <v>230</v>
      </c>
      <c r="C58" t="s">
        <v>226</v>
      </c>
      <c r="D58" t="s">
        <v>226</v>
      </c>
      <c r="E58">
        <v>4</v>
      </c>
      <c r="F58">
        <f t="shared" si="0"/>
        <v>8</v>
      </c>
      <c r="G58">
        <v>58</v>
      </c>
    </row>
    <row r="59" spans="1:7" x14ac:dyDescent="0.35">
      <c r="A59" t="s">
        <v>944</v>
      </c>
      <c r="B59" t="s">
        <v>231</v>
      </c>
      <c r="C59" t="s">
        <v>227</v>
      </c>
      <c r="D59" t="s">
        <v>227</v>
      </c>
      <c r="E59">
        <v>4</v>
      </c>
      <c r="F59">
        <f t="shared" si="0"/>
        <v>8</v>
      </c>
      <c r="G59">
        <v>59</v>
      </c>
    </row>
    <row r="60" spans="1:7" x14ac:dyDescent="0.35">
      <c r="A60" t="s">
        <v>944</v>
      </c>
      <c r="B60" t="s">
        <v>232</v>
      </c>
      <c r="C60" t="s">
        <v>228</v>
      </c>
      <c r="D60" t="s">
        <v>228</v>
      </c>
      <c r="E60">
        <v>4</v>
      </c>
      <c r="F60">
        <f t="shared" si="0"/>
        <v>8</v>
      </c>
      <c r="G60">
        <v>60</v>
      </c>
    </row>
    <row r="61" spans="1:7" x14ac:dyDescent="0.35">
      <c r="A61" t="s">
        <v>944</v>
      </c>
      <c r="B61" t="s">
        <v>233</v>
      </c>
      <c r="C61" t="s">
        <v>229</v>
      </c>
      <c r="D61" t="s">
        <v>229</v>
      </c>
      <c r="E61">
        <v>4</v>
      </c>
      <c r="F61">
        <f t="shared" si="0"/>
        <v>8</v>
      </c>
      <c r="G61">
        <v>61</v>
      </c>
    </row>
    <row r="62" spans="1:7" x14ac:dyDescent="0.35">
      <c r="A62" t="s">
        <v>935</v>
      </c>
      <c r="B62" t="s">
        <v>234</v>
      </c>
      <c r="C62" t="s">
        <v>961</v>
      </c>
      <c r="D62" t="s">
        <v>962</v>
      </c>
      <c r="E62">
        <v>1</v>
      </c>
      <c r="F62" t="e">
        <f t="shared" si="0"/>
        <v>#VALUE!</v>
      </c>
      <c r="G62">
        <v>62</v>
      </c>
    </row>
    <row r="63" spans="1:7" x14ac:dyDescent="0.35">
      <c r="A63" t="s">
        <v>935</v>
      </c>
      <c r="B63" t="s">
        <v>235</v>
      </c>
      <c r="C63" t="s">
        <v>963</v>
      </c>
      <c r="D63" t="s">
        <v>963</v>
      </c>
      <c r="E63">
        <v>1</v>
      </c>
      <c r="F63">
        <f t="shared" si="0"/>
        <v>8</v>
      </c>
      <c r="G63">
        <v>63</v>
      </c>
    </row>
    <row r="64" spans="1:7" x14ac:dyDescent="0.35">
      <c r="A64" t="s">
        <v>935</v>
      </c>
      <c r="B64" t="s">
        <v>964</v>
      </c>
      <c r="C64" t="s">
        <v>965</v>
      </c>
      <c r="D64" t="s">
        <v>965</v>
      </c>
      <c r="E64">
        <v>1</v>
      </c>
      <c r="F64">
        <f t="shared" si="0"/>
        <v>8</v>
      </c>
      <c r="G64">
        <v>64</v>
      </c>
    </row>
    <row r="65" spans="1:7" x14ac:dyDescent="0.35">
      <c r="A65" t="s">
        <v>944</v>
      </c>
      <c r="B65" t="s">
        <v>236</v>
      </c>
      <c r="C65" t="s">
        <v>25</v>
      </c>
      <c r="D65" t="s">
        <v>25</v>
      </c>
      <c r="E65">
        <v>4</v>
      </c>
      <c r="F65" t="e">
        <f t="shared" si="0"/>
        <v>#VALUE!</v>
      </c>
      <c r="G65">
        <v>65</v>
      </c>
    </row>
    <row r="66" spans="1:7" x14ac:dyDescent="0.35">
      <c r="A66" t="s">
        <v>944</v>
      </c>
      <c r="B66" t="s">
        <v>237</v>
      </c>
      <c r="C66" t="s">
        <v>966</v>
      </c>
      <c r="D66" t="s">
        <v>966</v>
      </c>
      <c r="E66">
        <v>4</v>
      </c>
      <c r="F66">
        <f t="shared" ref="F66:F129" si="1">FIND("SF",B66)</f>
        <v>8</v>
      </c>
      <c r="G66">
        <v>66</v>
      </c>
    </row>
    <row r="67" spans="1:7" x14ac:dyDescent="0.35">
      <c r="A67" t="s">
        <v>944</v>
      </c>
      <c r="B67" t="s">
        <v>967</v>
      </c>
      <c r="C67" t="s">
        <v>968</v>
      </c>
      <c r="D67" t="s">
        <v>968</v>
      </c>
      <c r="E67">
        <v>4</v>
      </c>
      <c r="F67">
        <f t="shared" si="1"/>
        <v>8</v>
      </c>
      <c r="G67">
        <v>67</v>
      </c>
    </row>
    <row r="68" spans="1:7" x14ac:dyDescent="0.35">
      <c r="A68" t="s">
        <v>944</v>
      </c>
      <c r="B68" t="s">
        <v>969</v>
      </c>
      <c r="C68" t="s">
        <v>970</v>
      </c>
      <c r="D68" t="s">
        <v>970</v>
      </c>
      <c r="E68">
        <v>4</v>
      </c>
      <c r="F68">
        <f t="shared" si="1"/>
        <v>8</v>
      </c>
      <c r="G68">
        <v>68</v>
      </c>
    </row>
    <row r="69" spans="1:7" x14ac:dyDescent="0.35">
      <c r="A69" t="s">
        <v>944</v>
      </c>
      <c r="B69" t="s">
        <v>971</v>
      </c>
      <c r="C69" t="s">
        <v>972</v>
      </c>
      <c r="D69" t="s">
        <v>972</v>
      </c>
      <c r="E69">
        <v>4</v>
      </c>
      <c r="F69">
        <f t="shared" si="1"/>
        <v>8</v>
      </c>
      <c r="G69">
        <v>69</v>
      </c>
    </row>
    <row r="70" spans="1:7" x14ac:dyDescent="0.35">
      <c r="A70" t="s">
        <v>935</v>
      </c>
      <c r="B70" t="s">
        <v>567</v>
      </c>
      <c r="C70" t="s">
        <v>72</v>
      </c>
      <c r="D70" t="s">
        <v>72</v>
      </c>
      <c r="E70">
        <v>2</v>
      </c>
      <c r="F70" t="e">
        <f t="shared" si="1"/>
        <v>#VALUE!</v>
      </c>
      <c r="G70">
        <v>70</v>
      </c>
    </row>
    <row r="71" spans="1:7" x14ac:dyDescent="0.35">
      <c r="A71" t="s">
        <v>935</v>
      </c>
      <c r="B71" t="s">
        <v>973</v>
      </c>
      <c r="C71" t="s">
        <v>561</v>
      </c>
      <c r="D71" t="s">
        <v>561</v>
      </c>
      <c r="E71">
        <v>2</v>
      </c>
      <c r="F71">
        <f t="shared" si="1"/>
        <v>9</v>
      </c>
      <c r="G71">
        <v>71</v>
      </c>
    </row>
    <row r="72" spans="1:7" x14ac:dyDescent="0.35">
      <c r="A72" t="s">
        <v>935</v>
      </c>
      <c r="B72" t="s">
        <v>568</v>
      </c>
      <c r="C72" t="s">
        <v>562</v>
      </c>
      <c r="D72" t="s">
        <v>562</v>
      </c>
      <c r="E72">
        <v>2</v>
      </c>
      <c r="F72">
        <f t="shared" si="1"/>
        <v>9</v>
      </c>
      <c r="G72">
        <v>72</v>
      </c>
    </row>
    <row r="73" spans="1:7" x14ac:dyDescent="0.35">
      <c r="A73" t="s">
        <v>935</v>
      </c>
      <c r="B73" t="s">
        <v>569</v>
      </c>
      <c r="C73" t="s">
        <v>563</v>
      </c>
      <c r="D73" t="s">
        <v>563</v>
      </c>
      <c r="E73">
        <v>2</v>
      </c>
      <c r="F73">
        <f t="shared" si="1"/>
        <v>9</v>
      </c>
      <c r="G73">
        <v>73</v>
      </c>
    </row>
    <row r="74" spans="1:7" x14ac:dyDescent="0.35">
      <c r="A74" t="s">
        <v>935</v>
      </c>
      <c r="B74" t="s">
        <v>570</v>
      </c>
      <c r="C74" t="s">
        <v>564</v>
      </c>
      <c r="D74" t="s">
        <v>564</v>
      </c>
      <c r="E74">
        <v>2</v>
      </c>
      <c r="F74">
        <f t="shared" si="1"/>
        <v>9</v>
      </c>
      <c r="G74">
        <v>74</v>
      </c>
    </row>
    <row r="75" spans="1:7" x14ac:dyDescent="0.35">
      <c r="A75" t="s">
        <v>935</v>
      </c>
      <c r="B75" t="s">
        <v>571</v>
      </c>
      <c r="C75" t="s">
        <v>565</v>
      </c>
      <c r="D75" t="s">
        <v>565</v>
      </c>
      <c r="E75">
        <v>2</v>
      </c>
      <c r="F75">
        <f t="shared" si="1"/>
        <v>9</v>
      </c>
      <c r="G75">
        <v>75</v>
      </c>
    </row>
    <row r="76" spans="1:7" x14ac:dyDescent="0.35">
      <c r="A76" t="s">
        <v>944</v>
      </c>
      <c r="B76" t="s">
        <v>572</v>
      </c>
      <c r="C76" t="s">
        <v>124</v>
      </c>
      <c r="D76" t="s">
        <v>124</v>
      </c>
      <c r="E76">
        <v>4</v>
      </c>
      <c r="F76" t="e">
        <f t="shared" si="1"/>
        <v>#VALUE!</v>
      </c>
      <c r="G76">
        <v>76</v>
      </c>
    </row>
    <row r="77" spans="1:7" x14ac:dyDescent="0.35">
      <c r="A77" t="s">
        <v>944</v>
      </c>
      <c r="B77" t="s">
        <v>974</v>
      </c>
      <c r="C77" t="s">
        <v>73</v>
      </c>
      <c r="D77" t="s">
        <v>73</v>
      </c>
      <c r="E77">
        <v>4</v>
      </c>
      <c r="F77">
        <f t="shared" si="1"/>
        <v>9</v>
      </c>
      <c r="G77">
        <v>77</v>
      </c>
    </row>
    <row r="78" spans="1:7" x14ac:dyDescent="0.35">
      <c r="A78" t="s">
        <v>935</v>
      </c>
      <c r="B78" t="s">
        <v>573</v>
      </c>
      <c r="C78" t="s">
        <v>74</v>
      </c>
      <c r="D78" t="s">
        <v>74</v>
      </c>
      <c r="E78">
        <v>2</v>
      </c>
      <c r="F78" t="e">
        <f t="shared" si="1"/>
        <v>#VALUE!</v>
      </c>
      <c r="G78">
        <v>78</v>
      </c>
    </row>
    <row r="79" spans="1:7" x14ac:dyDescent="0.35">
      <c r="A79" t="s">
        <v>935</v>
      </c>
      <c r="B79" t="s">
        <v>975</v>
      </c>
      <c r="C79" t="s">
        <v>75</v>
      </c>
      <c r="D79" t="s">
        <v>75</v>
      </c>
      <c r="E79">
        <v>2</v>
      </c>
      <c r="F79">
        <f t="shared" si="1"/>
        <v>9</v>
      </c>
      <c r="G79">
        <v>79</v>
      </c>
    </row>
    <row r="80" spans="1:7" x14ac:dyDescent="0.35">
      <c r="A80" t="s">
        <v>935</v>
      </c>
      <c r="B80" t="s">
        <v>575</v>
      </c>
      <c r="C80" t="s">
        <v>77</v>
      </c>
      <c r="D80" t="s">
        <v>77</v>
      </c>
      <c r="E80">
        <v>2</v>
      </c>
      <c r="F80" t="e">
        <f t="shared" si="1"/>
        <v>#VALUE!</v>
      </c>
      <c r="G80">
        <v>80</v>
      </c>
    </row>
    <row r="81" spans="1:7" x14ac:dyDescent="0.35">
      <c r="A81" t="s">
        <v>935</v>
      </c>
      <c r="B81" t="s">
        <v>976</v>
      </c>
      <c r="C81" t="s">
        <v>576</v>
      </c>
      <c r="D81" t="s">
        <v>576</v>
      </c>
      <c r="E81">
        <v>2</v>
      </c>
      <c r="F81">
        <f t="shared" si="1"/>
        <v>9</v>
      </c>
      <c r="G81">
        <v>81</v>
      </c>
    </row>
    <row r="82" spans="1:7" x14ac:dyDescent="0.35">
      <c r="A82" t="s">
        <v>935</v>
      </c>
      <c r="B82" t="s">
        <v>588</v>
      </c>
      <c r="C82" t="s">
        <v>577</v>
      </c>
      <c r="D82" t="s">
        <v>577</v>
      </c>
      <c r="E82">
        <v>2</v>
      </c>
      <c r="F82">
        <f t="shared" si="1"/>
        <v>9</v>
      </c>
      <c r="G82">
        <v>82</v>
      </c>
    </row>
    <row r="83" spans="1:7" x14ac:dyDescent="0.35">
      <c r="A83" t="s">
        <v>935</v>
      </c>
      <c r="B83" t="s">
        <v>589</v>
      </c>
      <c r="C83" t="s">
        <v>578</v>
      </c>
      <c r="D83" t="s">
        <v>578</v>
      </c>
      <c r="E83">
        <v>2</v>
      </c>
      <c r="F83">
        <f t="shared" si="1"/>
        <v>9</v>
      </c>
      <c r="G83">
        <v>83</v>
      </c>
    </row>
    <row r="84" spans="1:7" x14ac:dyDescent="0.35">
      <c r="A84" t="s">
        <v>935</v>
      </c>
      <c r="B84" t="s">
        <v>590</v>
      </c>
      <c r="C84" t="s">
        <v>579</v>
      </c>
      <c r="D84" t="s">
        <v>579</v>
      </c>
      <c r="E84">
        <v>2</v>
      </c>
      <c r="F84">
        <f t="shared" si="1"/>
        <v>9</v>
      </c>
      <c r="G84">
        <v>84</v>
      </c>
    </row>
    <row r="85" spans="1:7" x14ac:dyDescent="0.35">
      <c r="A85" t="s">
        <v>944</v>
      </c>
      <c r="B85" t="s">
        <v>586</v>
      </c>
      <c r="C85" t="s">
        <v>78</v>
      </c>
      <c r="D85" t="s">
        <v>78</v>
      </c>
      <c r="E85">
        <v>4</v>
      </c>
      <c r="F85" t="e">
        <f t="shared" si="1"/>
        <v>#VALUE!</v>
      </c>
      <c r="G85">
        <v>85</v>
      </c>
    </row>
    <row r="86" spans="1:7" x14ac:dyDescent="0.35">
      <c r="A86" t="s">
        <v>944</v>
      </c>
      <c r="B86" t="s">
        <v>977</v>
      </c>
      <c r="C86" t="s">
        <v>581</v>
      </c>
      <c r="D86" t="s">
        <v>581</v>
      </c>
      <c r="E86">
        <v>4</v>
      </c>
      <c r="F86">
        <f t="shared" si="1"/>
        <v>9</v>
      </c>
      <c r="G86">
        <v>86</v>
      </c>
    </row>
    <row r="87" spans="1:7" x14ac:dyDescent="0.35">
      <c r="A87" t="s">
        <v>944</v>
      </c>
      <c r="B87" t="s">
        <v>592</v>
      </c>
      <c r="C87" t="s">
        <v>582</v>
      </c>
      <c r="D87" t="s">
        <v>582</v>
      </c>
      <c r="E87">
        <v>4</v>
      </c>
      <c r="F87">
        <f t="shared" si="1"/>
        <v>9</v>
      </c>
      <c r="G87">
        <v>87</v>
      </c>
    </row>
    <row r="88" spans="1:7" x14ac:dyDescent="0.35">
      <c r="A88" t="s">
        <v>935</v>
      </c>
      <c r="B88" t="s">
        <v>587</v>
      </c>
      <c r="C88" t="s">
        <v>583</v>
      </c>
      <c r="D88" t="s">
        <v>583</v>
      </c>
      <c r="E88">
        <v>2</v>
      </c>
      <c r="F88" t="e">
        <f t="shared" si="1"/>
        <v>#VALUE!</v>
      </c>
      <c r="G88">
        <v>88</v>
      </c>
    </row>
    <row r="89" spans="1:7" x14ac:dyDescent="0.35">
      <c r="A89" t="s">
        <v>935</v>
      </c>
      <c r="B89" t="s">
        <v>978</v>
      </c>
      <c r="C89" t="s">
        <v>584</v>
      </c>
      <c r="D89" t="s">
        <v>584</v>
      </c>
      <c r="E89">
        <v>2</v>
      </c>
      <c r="F89">
        <f t="shared" si="1"/>
        <v>9</v>
      </c>
      <c r="G89">
        <v>89</v>
      </c>
    </row>
    <row r="90" spans="1:7" x14ac:dyDescent="0.35">
      <c r="A90" t="s">
        <v>935</v>
      </c>
      <c r="B90" t="s">
        <v>591</v>
      </c>
      <c r="C90" t="s">
        <v>585</v>
      </c>
      <c r="D90" t="s">
        <v>585</v>
      </c>
      <c r="E90">
        <v>2</v>
      </c>
      <c r="F90">
        <f t="shared" si="1"/>
        <v>9</v>
      </c>
      <c r="G90">
        <v>90</v>
      </c>
    </row>
    <row r="91" spans="1:7" x14ac:dyDescent="0.35">
      <c r="A91" t="s">
        <v>944</v>
      </c>
      <c r="B91" t="s">
        <v>552</v>
      </c>
      <c r="C91" t="s">
        <v>120</v>
      </c>
      <c r="D91" t="s">
        <v>120</v>
      </c>
      <c r="E91">
        <v>4</v>
      </c>
      <c r="F91" t="e">
        <f t="shared" si="1"/>
        <v>#VALUE!</v>
      </c>
      <c r="G91">
        <v>91</v>
      </c>
    </row>
    <row r="92" spans="1:7" x14ac:dyDescent="0.35">
      <c r="A92" t="s">
        <v>944</v>
      </c>
      <c r="B92" t="s">
        <v>979</v>
      </c>
      <c r="C92" t="s">
        <v>122</v>
      </c>
      <c r="D92" t="s">
        <v>122</v>
      </c>
      <c r="E92">
        <v>4</v>
      </c>
      <c r="F92">
        <f t="shared" si="1"/>
        <v>8</v>
      </c>
      <c r="G92">
        <v>92</v>
      </c>
    </row>
    <row r="93" spans="1:7" x14ac:dyDescent="0.35">
      <c r="A93" t="s">
        <v>944</v>
      </c>
      <c r="B93" t="s">
        <v>557</v>
      </c>
      <c r="C93" t="s">
        <v>121</v>
      </c>
      <c r="D93" t="s">
        <v>121</v>
      </c>
      <c r="E93">
        <v>4</v>
      </c>
      <c r="F93" t="e">
        <f t="shared" si="1"/>
        <v>#VALUE!</v>
      </c>
      <c r="G93">
        <v>93</v>
      </c>
    </row>
    <row r="94" spans="1:7" x14ac:dyDescent="0.35">
      <c r="A94" t="s">
        <v>944</v>
      </c>
      <c r="B94" t="s">
        <v>980</v>
      </c>
      <c r="C94" t="s">
        <v>69</v>
      </c>
      <c r="D94" t="s">
        <v>69</v>
      </c>
      <c r="E94">
        <v>4</v>
      </c>
      <c r="F94">
        <f t="shared" si="1"/>
        <v>8</v>
      </c>
      <c r="G94">
        <v>94</v>
      </c>
    </row>
    <row r="95" spans="1:7" x14ac:dyDescent="0.35">
      <c r="A95" t="s">
        <v>935</v>
      </c>
      <c r="B95" t="s">
        <v>558</v>
      </c>
      <c r="C95" t="s">
        <v>554</v>
      </c>
      <c r="D95" t="s">
        <v>554</v>
      </c>
      <c r="E95">
        <v>2</v>
      </c>
      <c r="F95" t="e">
        <f t="shared" si="1"/>
        <v>#VALUE!</v>
      </c>
      <c r="G95">
        <v>95</v>
      </c>
    </row>
    <row r="96" spans="1:7" x14ac:dyDescent="0.35">
      <c r="A96" t="s">
        <v>935</v>
      </c>
      <c r="B96" t="s">
        <v>981</v>
      </c>
      <c r="C96" t="s">
        <v>123</v>
      </c>
      <c r="D96" t="s">
        <v>123</v>
      </c>
      <c r="E96">
        <v>2</v>
      </c>
      <c r="F96">
        <f t="shared" si="1"/>
        <v>8</v>
      </c>
      <c r="G96">
        <v>96</v>
      </c>
    </row>
    <row r="97" spans="1:7" x14ac:dyDescent="0.35">
      <c r="A97" t="s">
        <v>935</v>
      </c>
      <c r="B97" t="s">
        <v>559</v>
      </c>
      <c r="C97" t="s">
        <v>384</v>
      </c>
      <c r="D97" t="s">
        <v>384</v>
      </c>
      <c r="E97">
        <v>2</v>
      </c>
      <c r="F97" t="e">
        <f t="shared" si="1"/>
        <v>#VALUE!</v>
      </c>
      <c r="G97">
        <v>97</v>
      </c>
    </row>
    <row r="98" spans="1:7" x14ac:dyDescent="0.35">
      <c r="A98" t="s">
        <v>935</v>
      </c>
      <c r="B98" t="s">
        <v>560</v>
      </c>
      <c r="C98" t="s">
        <v>555</v>
      </c>
      <c r="D98" t="s">
        <v>555</v>
      </c>
      <c r="E98">
        <v>2</v>
      </c>
      <c r="F98" t="e">
        <f t="shared" si="1"/>
        <v>#VALUE!</v>
      </c>
      <c r="G98">
        <v>98</v>
      </c>
    </row>
    <row r="99" spans="1:7" x14ac:dyDescent="0.35">
      <c r="A99" t="s">
        <v>944</v>
      </c>
      <c r="B99" t="s">
        <v>494</v>
      </c>
      <c r="C99" t="s">
        <v>58</v>
      </c>
      <c r="D99" t="s">
        <v>58</v>
      </c>
      <c r="E99">
        <v>4</v>
      </c>
      <c r="F99" t="e">
        <f t="shared" si="1"/>
        <v>#VALUE!</v>
      </c>
      <c r="G99">
        <v>99</v>
      </c>
    </row>
    <row r="100" spans="1:7" x14ac:dyDescent="0.35">
      <c r="A100" t="s">
        <v>935</v>
      </c>
      <c r="B100" t="s">
        <v>982</v>
      </c>
      <c r="C100" t="s">
        <v>114</v>
      </c>
      <c r="D100" t="s">
        <v>114</v>
      </c>
      <c r="E100">
        <v>1</v>
      </c>
      <c r="F100">
        <f t="shared" si="1"/>
        <v>9</v>
      </c>
      <c r="G100">
        <v>100</v>
      </c>
    </row>
    <row r="101" spans="1:7" x14ac:dyDescent="0.35">
      <c r="A101" t="s">
        <v>935</v>
      </c>
      <c r="B101" t="s">
        <v>495</v>
      </c>
      <c r="C101" t="s">
        <v>59</v>
      </c>
      <c r="D101" t="s">
        <v>59</v>
      </c>
      <c r="E101">
        <v>1</v>
      </c>
      <c r="F101" t="e">
        <f t="shared" si="1"/>
        <v>#VALUE!</v>
      </c>
      <c r="G101">
        <v>101</v>
      </c>
    </row>
    <row r="102" spans="1:7" x14ac:dyDescent="0.35">
      <c r="A102" t="s">
        <v>935</v>
      </c>
      <c r="B102" t="s">
        <v>983</v>
      </c>
      <c r="C102" t="s">
        <v>115</v>
      </c>
      <c r="D102" t="s">
        <v>115</v>
      </c>
      <c r="E102">
        <v>1</v>
      </c>
      <c r="F102">
        <f t="shared" si="1"/>
        <v>9</v>
      </c>
      <c r="G102">
        <v>102</v>
      </c>
    </row>
    <row r="103" spans="1:7" x14ac:dyDescent="0.35">
      <c r="A103" t="s">
        <v>935</v>
      </c>
      <c r="B103" t="s">
        <v>496</v>
      </c>
      <c r="C103" t="s">
        <v>60</v>
      </c>
      <c r="D103" t="s">
        <v>60</v>
      </c>
      <c r="E103">
        <v>1</v>
      </c>
      <c r="F103" t="e">
        <f t="shared" si="1"/>
        <v>#VALUE!</v>
      </c>
      <c r="G103">
        <v>103</v>
      </c>
    </row>
    <row r="104" spans="1:7" x14ac:dyDescent="0.35">
      <c r="A104" t="s">
        <v>944</v>
      </c>
      <c r="B104" t="s">
        <v>984</v>
      </c>
      <c r="C104" t="s">
        <v>491</v>
      </c>
      <c r="D104" t="s">
        <v>491</v>
      </c>
      <c r="E104">
        <v>4</v>
      </c>
      <c r="F104">
        <f t="shared" si="1"/>
        <v>9</v>
      </c>
      <c r="G104">
        <v>104</v>
      </c>
    </row>
    <row r="105" spans="1:7" x14ac:dyDescent="0.35">
      <c r="A105" t="s">
        <v>944</v>
      </c>
      <c r="B105" t="s">
        <v>497</v>
      </c>
      <c r="C105" t="s">
        <v>492</v>
      </c>
      <c r="D105" t="s">
        <v>492</v>
      </c>
      <c r="E105">
        <v>4</v>
      </c>
      <c r="F105">
        <f t="shared" si="1"/>
        <v>9</v>
      </c>
      <c r="G105">
        <v>105</v>
      </c>
    </row>
    <row r="106" spans="1:7" x14ac:dyDescent="0.35">
      <c r="A106" t="s">
        <v>935</v>
      </c>
      <c r="B106" t="s">
        <v>504</v>
      </c>
      <c r="C106" t="s">
        <v>498</v>
      </c>
      <c r="D106" t="s">
        <v>498</v>
      </c>
      <c r="E106">
        <v>2</v>
      </c>
      <c r="F106" t="e">
        <f t="shared" si="1"/>
        <v>#VALUE!</v>
      </c>
      <c r="G106">
        <v>106</v>
      </c>
    </row>
    <row r="107" spans="1:7" x14ac:dyDescent="0.35">
      <c r="A107" t="s">
        <v>935</v>
      </c>
      <c r="B107" t="s">
        <v>985</v>
      </c>
      <c r="C107" t="s">
        <v>499</v>
      </c>
      <c r="D107" t="s">
        <v>499</v>
      </c>
      <c r="E107">
        <v>2</v>
      </c>
      <c r="F107">
        <f t="shared" si="1"/>
        <v>9</v>
      </c>
      <c r="G107">
        <v>107</v>
      </c>
    </row>
    <row r="108" spans="1:7" x14ac:dyDescent="0.35">
      <c r="A108" t="s">
        <v>935</v>
      </c>
      <c r="B108" t="s">
        <v>506</v>
      </c>
      <c r="C108" t="s">
        <v>500</v>
      </c>
      <c r="D108" t="s">
        <v>500</v>
      </c>
      <c r="E108">
        <v>2</v>
      </c>
      <c r="F108">
        <f t="shared" si="1"/>
        <v>9</v>
      </c>
      <c r="G108">
        <v>108</v>
      </c>
    </row>
    <row r="109" spans="1:7" x14ac:dyDescent="0.35">
      <c r="A109" t="s">
        <v>944</v>
      </c>
      <c r="B109" t="s">
        <v>505</v>
      </c>
      <c r="C109" t="s">
        <v>62</v>
      </c>
      <c r="D109" t="s">
        <v>62</v>
      </c>
      <c r="E109">
        <v>4</v>
      </c>
      <c r="F109" t="e">
        <f t="shared" si="1"/>
        <v>#VALUE!</v>
      </c>
      <c r="G109">
        <v>109</v>
      </c>
    </row>
    <row r="110" spans="1:7" x14ac:dyDescent="0.35">
      <c r="A110" t="s">
        <v>944</v>
      </c>
      <c r="B110" t="s">
        <v>986</v>
      </c>
      <c r="C110" t="s">
        <v>501</v>
      </c>
      <c r="D110" t="s">
        <v>501</v>
      </c>
      <c r="E110">
        <v>4</v>
      </c>
      <c r="F110">
        <f t="shared" si="1"/>
        <v>9</v>
      </c>
      <c r="G110">
        <v>110</v>
      </c>
    </row>
    <row r="111" spans="1:7" x14ac:dyDescent="0.35">
      <c r="A111" t="s">
        <v>944</v>
      </c>
      <c r="B111" t="s">
        <v>507</v>
      </c>
      <c r="C111" t="s">
        <v>502</v>
      </c>
      <c r="D111" t="s">
        <v>502</v>
      </c>
      <c r="E111">
        <v>4</v>
      </c>
      <c r="F111">
        <f t="shared" si="1"/>
        <v>9</v>
      </c>
      <c r="G111">
        <v>111</v>
      </c>
    </row>
    <row r="112" spans="1:7" x14ac:dyDescent="0.35">
      <c r="A112" t="s">
        <v>944</v>
      </c>
      <c r="B112" t="s">
        <v>508</v>
      </c>
      <c r="C112" t="s">
        <v>503</v>
      </c>
      <c r="D112" t="s">
        <v>503</v>
      </c>
      <c r="E112">
        <v>4</v>
      </c>
      <c r="F112">
        <f t="shared" si="1"/>
        <v>9</v>
      </c>
      <c r="G112">
        <v>112</v>
      </c>
    </row>
    <row r="113" spans="1:7" x14ac:dyDescent="0.35">
      <c r="A113" t="s">
        <v>944</v>
      </c>
      <c r="B113" t="s">
        <v>509</v>
      </c>
      <c r="C113" t="s">
        <v>510</v>
      </c>
      <c r="D113" t="s">
        <v>510</v>
      </c>
      <c r="E113">
        <v>4</v>
      </c>
      <c r="F113" t="e">
        <f t="shared" si="1"/>
        <v>#VALUE!</v>
      </c>
      <c r="G113">
        <v>113</v>
      </c>
    </row>
    <row r="114" spans="1:7" x14ac:dyDescent="0.35">
      <c r="A114" t="s">
        <v>944</v>
      </c>
      <c r="B114" t="s">
        <v>987</v>
      </c>
      <c r="C114" t="s">
        <v>514</v>
      </c>
      <c r="D114" t="s">
        <v>514</v>
      </c>
      <c r="E114">
        <v>4</v>
      </c>
      <c r="F114">
        <f t="shared" si="1"/>
        <v>9</v>
      </c>
      <c r="G114">
        <v>114</v>
      </c>
    </row>
    <row r="115" spans="1:7" x14ac:dyDescent="0.35">
      <c r="A115" t="s">
        <v>944</v>
      </c>
      <c r="B115" t="s">
        <v>516</v>
      </c>
      <c r="C115" t="s">
        <v>511</v>
      </c>
      <c r="D115" t="s">
        <v>511</v>
      </c>
      <c r="E115">
        <v>4</v>
      </c>
      <c r="F115" t="e">
        <f t="shared" si="1"/>
        <v>#VALUE!</v>
      </c>
      <c r="G115">
        <v>115</v>
      </c>
    </row>
    <row r="116" spans="1:7" x14ac:dyDescent="0.35">
      <c r="A116" t="s">
        <v>944</v>
      </c>
      <c r="B116" t="s">
        <v>517</v>
      </c>
      <c r="C116" t="s">
        <v>512</v>
      </c>
      <c r="D116" t="s">
        <v>512</v>
      </c>
      <c r="E116">
        <v>4</v>
      </c>
      <c r="F116" t="e">
        <f t="shared" si="1"/>
        <v>#VALUE!</v>
      </c>
      <c r="G116">
        <v>116</v>
      </c>
    </row>
    <row r="117" spans="1:7" x14ac:dyDescent="0.35">
      <c r="A117" t="s">
        <v>944</v>
      </c>
      <c r="B117" t="s">
        <v>518</v>
      </c>
      <c r="C117" t="s">
        <v>513</v>
      </c>
      <c r="D117" t="s">
        <v>513</v>
      </c>
      <c r="E117">
        <v>4</v>
      </c>
      <c r="F117" t="e">
        <f t="shared" si="1"/>
        <v>#VALUE!</v>
      </c>
      <c r="G117">
        <v>117</v>
      </c>
    </row>
    <row r="118" spans="1:7" x14ac:dyDescent="0.35">
      <c r="A118" t="s">
        <v>944</v>
      </c>
      <c r="B118" t="s">
        <v>988</v>
      </c>
      <c r="C118" t="s">
        <v>515</v>
      </c>
      <c r="D118" t="s">
        <v>515</v>
      </c>
      <c r="E118">
        <v>4</v>
      </c>
      <c r="F118">
        <f t="shared" si="1"/>
        <v>9</v>
      </c>
      <c r="G118">
        <v>118</v>
      </c>
    </row>
    <row r="119" spans="1:7" x14ac:dyDescent="0.35">
      <c r="A119" t="s">
        <v>944</v>
      </c>
      <c r="B119" t="s">
        <v>521</v>
      </c>
      <c r="C119" t="s">
        <v>519</v>
      </c>
      <c r="D119" t="s">
        <v>519</v>
      </c>
      <c r="E119">
        <v>4</v>
      </c>
      <c r="F119" t="e">
        <f t="shared" si="1"/>
        <v>#VALUE!</v>
      </c>
      <c r="G119">
        <v>119</v>
      </c>
    </row>
    <row r="120" spans="1:7" x14ac:dyDescent="0.35">
      <c r="A120" t="s">
        <v>944</v>
      </c>
      <c r="B120" t="s">
        <v>989</v>
      </c>
      <c r="C120" t="s">
        <v>116</v>
      </c>
      <c r="D120" t="s">
        <v>116</v>
      </c>
      <c r="E120">
        <v>4</v>
      </c>
      <c r="F120">
        <f t="shared" si="1"/>
        <v>9</v>
      </c>
      <c r="G120">
        <v>120</v>
      </c>
    </row>
    <row r="121" spans="1:7" x14ac:dyDescent="0.35">
      <c r="A121" t="s">
        <v>944</v>
      </c>
      <c r="B121" t="s">
        <v>526</v>
      </c>
      <c r="C121" t="s">
        <v>522</v>
      </c>
      <c r="D121" t="s">
        <v>522</v>
      </c>
      <c r="E121">
        <v>4</v>
      </c>
      <c r="F121" t="e">
        <f t="shared" si="1"/>
        <v>#VALUE!</v>
      </c>
      <c r="G121">
        <v>121</v>
      </c>
    </row>
    <row r="122" spans="1:7" x14ac:dyDescent="0.35">
      <c r="A122" t="s">
        <v>944</v>
      </c>
      <c r="B122" t="s">
        <v>992</v>
      </c>
      <c r="C122" t="s">
        <v>524</v>
      </c>
      <c r="D122" t="s">
        <v>524</v>
      </c>
      <c r="E122">
        <v>4</v>
      </c>
      <c r="F122">
        <f t="shared" si="1"/>
        <v>9</v>
      </c>
      <c r="G122">
        <v>122</v>
      </c>
    </row>
    <row r="123" spans="1:7" x14ac:dyDescent="0.35">
      <c r="A123" t="s">
        <v>944</v>
      </c>
      <c r="B123" t="s">
        <v>527</v>
      </c>
      <c r="C123" t="s">
        <v>523</v>
      </c>
      <c r="D123" t="s">
        <v>523</v>
      </c>
      <c r="E123">
        <v>4</v>
      </c>
      <c r="F123" t="e">
        <f t="shared" si="1"/>
        <v>#VALUE!</v>
      </c>
      <c r="G123">
        <v>123</v>
      </c>
    </row>
    <row r="124" spans="1:7" x14ac:dyDescent="0.35">
      <c r="A124" t="s">
        <v>944</v>
      </c>
      <c r="B124" t="s">
        <v>993</v>
      </c>
      <c r="C124" t="s">
        <v>525</v>
      </c>
      <c r="D124" t="s">
        <v>525</v>
      </c>
      <c r="E124">
        <v>4</v>
      </c>
      <c r="F124">
        <f t="shared" si="1"/>
        <v>9</v>
      </c>
      <c r="G124">
        <v>124</v>
      </c>
    </row>
    <row r="125" spans="1:7" x14ac:dyDescent="0.35">
      <c r="A125" t="s">
        <v>944</v>
      </c>
      <c r="B125" t="s">
        <v>532</v>
      </c>
      <c r="C125" t="s">
        <v>117</v>
      </c>
      <c r="D125" t="s">
        <v>117</v>
      </c>
      <c r="E125">
        <v>4</v>
      </c>
      <c r="F125" t="e">
        <f t="shared" si="1"/>
        <v>#VALUE!</v>
      </c>
      <c r="G125">
        <v>125</v>
      </c>
    </row>
    <row r="126" spans="1:7" x14ac:dyDescent="0.35">
      <c r="A126" t="s">
        <v>944</v>
      </c>
      <c r="B126" t="s">
        <v>994</v>
      </c>
      <c r="C126" t="s">
        <v>491</v>
      </c>
      <c r="D126" t="s">
        <v>491</v>
      </c>
      <c r="E126">
        <v>4</v>
      </c>
      <c r="F126">
        <f t="shared" si="1"/>
        <v>9</v>
      </c>
      <c r="G126">
        <v>126</v>
      </c>
    </row>
    <row r="127" spans="1:7" x14ac:dyDescent="0.35">
      <c r="A127" t="s">
        <v>944</v>
      </c>
      <c r="B127" t="s">
        <v>533</v>
      </c>
      <c r="C127" t="s">
        <v>528</v>
      </c>
      <c r="D127" t="s">
        <v>528</v>
      </c>
      <c r="E127">
        <v>4</v>
      </c>
      <c r="F127" t="e">
        <f t="shared" si="1"/>
        <v>#VALUE!</v>
      </c>
      <c r="G127">
        <v>127</v>
      </c>
    </row>
    <row r="128" spans="1:7" x14ac:dyDescent="0.35">
      <c r="A128" t="s">
        <v>944</v>
      </c>
      <c r="B128" t="s">
        <v>995</v>
      </c>
      <c r="C128" t="s">
        <v>530</v>
      </c>
      <c r="D128" t="s">
        <v>530</v>
      </c>
      <c r="E128">
        <v>4</v>
      </c>
      <c r="F128">
        <f t="shared" si="1"/>
        <v>9</v>
      </c>
      <c r="G128">
        <v>128</v>
      </c>
    </row>
    <row r="129" spans="1:7" x14ac:dyDescent="0.35">
      <c r="A129" t="s">
        <v>944</v>
      </c>
      <c r="B129" t="s">
        <v>534</v>
      </c>
      <c r="C129" t="s">
        <v>529</v>
      </c>
      <c r="D129" t="s">
        <v>529</v>
      </c>
      <c r="E129">
        <v>4</v>
      </c>
      <c r="F129" t="e">
        <f t="shared" si="1"/>
        <v>#VALUE!</v>
      </c>
      <c r="G129">
        <v>129</v>
      </c>
    </row>
    <row r="130" spans="1:7" x14ac:dyDescent="0.35">
      <c r="A130" t="s">
        <v>944</v>
      </c>
      <c r="B130" t="s">
        <v>996</v>
      </c>
      <c r="C130" t="s">
        <v>531</v>
      </c>
      <c r="D130" t="s">
        <v>531</v>
      </c>
      <c r="E130">
        <v>4</v>
      </c>
      <c r="F130">
        <f t="shared" ref="F130:F193" si="2">FIND("SF",B130)</f>
        <v>9</v>
      </c>
      <c r="G130">
        <v>130</v>
      </c>
    </row>
    <row r="131" spans="1:7" x14ac:dyDescent="0.35">
      <c r="A131" t="s">
        <v>944</v>
      </c>
      <c r="B131" t="s">
        <v>539</v>
      </c>
      <c r="C131" t="s">
        <v>535</v>
      </c>
      <c r="D131" t="s">
        <v>535</v>
      </c>
      <c r="E131">
        <v>4</v>
      </c>
      <c r="F131" t="e">
        <f t="shared" si="2"/>
        <v>#VALUE!</v>
      </c>
      <c r="G131">
        <v>131</v>
      </c>
    </row>
    <row r="132" spans="1:7" x14ac:dyDescent="0.35">
      <c r="A132" t="s">
        <v>944</v>
      </c>
      <c r="B132" t="s">
        <v>997</v>
      </c>
      <c r="C132" t="s">
        <v>537</v>
      </c>
      <c r="D132" t="s">
        <v>537</v>
      </c>
      <c r="E132">
        <v>4</v>
      </c>
      <c r="F132">
        <f t="shared" si="2"/>
        <v>9</v>
      </c>
      <c r="G132">
        <v>132</v>
      </c>
    </row>
    <row r="133" spans="1:7" x14ac:dyDescent="0.35">
      <c r="A133" t="s">
        <v>944</v>
      </c>
      <c r="B133" t="s">
        <v>541</v>
      </c>
      <c r="C133" t="s">
        <v>538</v>
      </c>
      <c r="D133" t="s">
        <v>538</v>
      </c>
      <c r="E133">
        <v>4</v>
      </c>
      <c r="F133">
        <f t="shared" si="2"/>
        <v>9</v>
      </c>
      <c r="G133">
        <v>133</v>
      </c>
    </row>
    <row r="134" spans="1:7" x14ac:dyDescent="0.35">
      <c r="A134" t="s">
        <v>944</v>
      </c>
      <c r="B134" t="s">
        <v>540</v>
      </c>
      <c r="C134" t="s">
        <v>536</v>
      </c>
      <c r="D134" t="s">
        <v>536</v>
      </c>
      <c r="E134">
        <v>4</v>
      </c>
      <c r="F134" t="e">
        <f t="shared" si="2"/>
        <v>#VALUE!</v>
      </c>
      <c r="G134">
        <v>134</v>
      </c>
    </row>
    <row r="135" spans="1:7" x14ac:dyDescent="0.35">
      <c r="A135" t="s">
        <v>935</v>
      </c>
      <c r="B135" t="s">
        <v>547</v>
      </c>
      <c r="C135" t="s">
        <v>35</v>
      </c>
      <c r="D135" t="s">
        <v>35</v>
      </c>
      <c r="E135">
        <v>2</v>
      </c>
      <c r="F135" t="e">
        <f t="shared" si="2"/>
        <v>#VALUE!</v>
      </c>
      <c r="G135">
        <v>135</v>
      </c>
    </row>
    <row r="136" spans="1:7" x14ac:dyDescent="0.35">
      <c r="A136" t="s">
        <v>935</v>
      </c>
      <c r="B136" t="s">
        <v>998</v>
      </c>
      <c r="C136" t="s">
        <v>66</v>
      </c>
      <c r="D136" t="s">
        <v>66</v>
      </c>
      <c r="E136">
        <v>2</v>
      </c>
      <c r="F136">
        <f t="shared" si="2"/>
        <v>9</v>
      </c>
      <c r="G136">
        <v>136</v>
      </c>
    </row>
    <row r="137" spans="1:7" x14ac:dyDescent="0.35">
      <c r="A137" t="s">
        <v>935</v>
      </c>
      <c r="B137" t="s">
        <v>548</v>
      </c>
      <c r="C137" t="s">
        <v>543</v>
      </c>
      <c r="D137" t="s">
        <v>543</v>
      </c>
      <c r="E137">
        <v>1</v>
      </c>
      <c r="F137" t="e">
        <f t="shared" si="2"/>
        <v>#VALUE!</v>
      </c>
      <c r="G137">
        <v>137</v>
      </c>
    </row>
    <row r="138" spans="1:7" x14ac:dyDescent="0.35">
      <c r="A138" t="s">
        <v>935</v>
      </c>
      <c r="B138" t="s">
        <v>990</v>
      </c>
      <c r="C138" t="s">
        <v>118</v>
      </c>
      <c r="D138" t="s">
        <v>118</v>
      </c>
      <c r="E138">
        <v>1</v>
      </c>
      <c r="F138">
        <f t="shared" si="2"/>
        <v>10</v>
      </c>
      <c r="G138">
        <v>138</v>
      </c>
    </row>
    <row r="139" spans="1:7" x14ac:dyDescent="0.35">
      <c r="A139" t="s">
        <v>935</v>
      </c>
      <c r="B139" t="s">
        <v>549</v>
      </c>
      <c r="C139" t="s">
        <v>119</v>
      </c>
      <c r="D139" t="s">
        <v>119</v>
      </c>
      <c r="E139">
        <v>1</v>
      </c>
      <c r="F139" t="e">
        <f t="shared" si="2"/>
        <v>#VALUE!</v>
      </c>
      <c r="G139">
        <v>139</v>
      </c>
    </row>
    <row r="140" spans="1:7" x14ac:dyDescent="0.35">
      <c r="A140" t="s">
        <v>935</v>
      </c>
      <c r="B140" t="s">
        <v>991</v>
      </c>
      <c r="C140" t="s">
        <v>544</v>
      </c>
      <c r="D140" t="s">
        <v>544</v>
      </c>
      <c r="E140">
        <v>1</v>
      </c>
      <c r="F140">
        <f t="shared" si="2"/>
        <v>10</v>
      </c>
      <c r="G140">
        <v>140</v>
      </c>
    </row>
    <row r="141" spans="1:7" x14ac:dyDescent="0.35">
      <c r="A141" t="s">
        <v>935</v>
      </c>
      <c r="B141" t="s">
        <v>550</v>
      </c>
      <c r="C141" t="s">
        <v>545</v>
      </c>
      <c r="D141" t="s">
        <v>545</v>
      </c>
      <c r="E141">
        <v>1</v>
      </c>
      <c r="F141">
        <f t="shared" si="2"/>
        <v>10</v>
      </c>
      <c r="G141">
        <v>141</v>
      </c>
    </row>
    <row r="142" spans="1:7" x14ac:dyDescent="0.35">
      <c r="A142" t="s">
        <v>935</v>
      </c>
      <c r="B142" t="s">
        <v>239</v>
      </c>
      <c r="C142" t="s">
        <v>999</v>
      </c>
      <c r="D142" t="s">
        <v>1000</v>
      </c>
      <c r="E142">
        <v>2</v>
      </c>
      <c r="F142" t="e">
        <f t="shared" si="2"/>
        <v>#VALUE!</v>
      </c>
      <c r="G142">
        <v>142</v>
      </c>
    </row>
    <row r="143" spans="1:7" x14ac:dyDescent="0.35">
      <c r="A143" t="s">
        <v>935</v>
      </c>
      <c r="B143" t="s">
        <v>240</v>
      </c>
      <c r="C143" t="s">
        <v>1001</v>
      </c>
      <c r="D143" t="s">
        <v>1001</v>
      </c>
      <c r="E143">
        <v>2</v>
      </c>
      <c r="F143">
        <f t="shared" si="2"/>
        <v>9</v>
      </c>
      <c r="G143">
        <v>143</v>
      </c>
    </row>
    <row r="144" spans="1:7" x14ac:dyDescent="0.35">
      <c r="A144" t="s">
        <v>935</v>
      </c>
      <c r="B144" t="s">
        <v>1002</v>
      </c>
      <c r="C144" t="s">
        <v>1003</v>
      </c>
      <c r="D144" t="s">
        <v>1003</v>
      </c>
      <c r="E144">
        <v>2</v>
      </c>
      <c r="F144">
        <f t="shared" si="2"/>
        <v>9</v>
      </c>
      <c r="G144">
        <v>144</v>
      </c>
    </row>
    <row r="145" spans="1:7" x14ac:dyDescent="0.35">
      <c r="A145" t="s">
        <v>935</v>
      </c>
      <c r="B145" t="s">
        <v>1004</v>
      </c>
      <c r="C145" t="s">
        <v>1005</v>
      </c>
      <c r="D145" t="s">
        <v>1005</v>
      </c>
      <c r="E145">
        <v>2</v>
      </c>
      <c r="F145">
        <f t="shared" si="2"/>
        <v>9</v>
      </c>
      <c r="G145">
        <v>145</v>
      </c>
    </row>
    <row r="146" spans="1:7" x14ac:dyDescent="0.35">
      <c r="A146" t="s">
        <v>935</v>
      </c>
      <c r="B146" t="s">
        <v>1006</v>
      </c>
      <c r="C146" t="s">
        <v>243</v>
      </c>
      <c r="D146" t="s">
        <v>243</v>
      </c>
      <c r="E146">
        <v>2</v>
      </c>
      <c r="F146">
        <f t="shared" si="2"/>
        <v>9</v>
      </c>
      <c r="G146">
        <v>146</v>
      </c>
    </row>
    <row r="147" spans="1:7" x14ac:dyDescent="0.35">
      <c r="A147" t="s">
        <v>935</v>
      </c>
      <c r="B147" t="s">
        <v>245</v>
      </c>
      <c r="C147" t="s">
        <v>241</v>
      </c>
      <c r="D147" t="s">
        <v>241</v>
      </c>
      <c r="E147">
        <v>2</v>
      </c>
      <c r="F147" t="e">
        <f t="shared" si="2"/>
        <v>#VALUE!</v>
      </c>
      <c r="G147">
        <v>147</v>
      </c>
    </row>
    <row r="148" spans="1:7" x14ac:dyDescent="0.35">
      <c r="A148" t="s">
        <v>935</v>
      </c>
      <c r="B148" t="s">
        <v>248</v>
      </c>
      <c r="C148" t="s">
        <v>244</v>
      </c>
      <c r="D148" t="s">
        <v>244</v>
      </c>
      <c r="E148">
        <v>2</v>
      </c>
      <c r="F148">
        <f t="shared" si="2"/>
        <v>9</v>
      </c>
      <c r="G148">
        <v>148</v>
      </c>
    </row>
    <row r="149" spans="1:7" x14ac:dyDescent="0.35">
      <c r="A149" t="s">
        <v>935</v>
      </c>
      <c r="B149" t="s">
        <v>246</v>
      </c>
      <c r="C149" t="s">
        <v>242</v>
      </c>
      <c r="D149" t="s">
        <v>242</v>
      </c>
      <c r="E149">
        <v>2</v>
      </c>
      <c r="F149" t="e">
        <f t="shared" si="2"/>
        <v>#VALUE!</v>
      </c>
      <c r="G149">
        <v>149</v>
      </c>
    </row>
    <row r="150" spans="1:7" x14ac:dyDescent="0.35">
      <c r="A150" t="s">
        <v>944</v>
      </c>
      <c r="B150" t="s">
        <v>262</v>
      </c>
      <c r="C150" t="s">
        <v>256</v>
      </c>
      <c r="D150" t="s">
        <v>256</v>
      </c>
      <c r="E150">
        <v>3</v>
      </c>
      <c r="F150" t="e">
        <f t="shared" si="2"/>
        <v>#VALUE!</v>
      </c>
      <c r="G150">
        <v>150</v>
      </c>
    </row>
    <row r="151" spans="1:7" x14ac:dyDescent="0.35">
      <c r="A151" t="s">
        <v>944</v>
      </c>
      <c r="B151" t="s">
        <v>265</v>
      </c>
      <c r="C151" t="s">
        <v>257</v>
      </c>
      <c r="D151" t="s">
        <v>257</v>
      </c>
      <c r="E151">
        <v>3</v>
      </c>
      <c r="F151">
        <f t="shared" si="2"/>
        <v>9</v>
      </c>
      <c r="G151">
        <v>151</v>
      </c>
    </row>
    <row r="152" spans="1:7" x14ac:dyDescent="0.35">
      <c r="A152" t="s">
        <v>944</v>
      </c>
      <c r="B152" t="s">
        <v>263</v>
      </c>
      <c r="C152" t="s">
        <v>254</v>
      </c>
      <c r="D152" t="s">
        <v>254</v>
      </c>
      <c r="E152">
        <v>3</v>
      </c>
      <c r="F152" t="e">
        <f t="shared" si="2"/>
        <v>#VALUE!</v>
      </c>
      <c r="G152">
        <v>152</v>
      </c>
    </row>
    <row r="153" spans="1:7" x14ac:dyDescent="0.35">
      <c r="A153" t="s">
        <v>944</v>
      </c>
      <c r="B153" t="s">
        <v>266</v>
      </c>
      <c r="C153" t="s">
        <v>258</v>
      </c>
      <c r="D153" t="s">
        <v>258</v>
      </c>
      <c r="E153">
        <v>3</v>
      </c>
      <c r="F153">
        <f t="shared" si="2"/>
        <v>9</v>
      </c>
      <c r="G153">
        <v>153</v>
      </c>
    </row>
    <row r="154" spans="1:7" x14ac:dyDescent="0.35">
      <c r="A154" t="s">
        <v>944</v>
      </c>
      <c r="B154" t="s">
        <v>268</v>
      </c>
      <c r="C154" t="s">
        <v>260</v>
      </c>
      <c r="D154" t="s">
        <v>260</v>
      </c>
      <c r="E154">
        <v>3</v>
      </c>
      <c r="F154">
        <f t="shared" si="2"/>
        <v>9</v>
      </c>
      <c r="G154">
        <v>154</v>
      </c>
    </row>
    <row r="155" spans="1:7" x14ac:dyDescent="0.35">
      <c r="A155" t="s">
        <v>944</v>
      </c>
      <c r="B155" t="s">
        <v>269</v>
      </c>
      <c r="C155" t="s">
        <v>261</v>
      </c>
      <c r="D155" t="s">
        <v>261</v>
      </c>
      <c r="E155">
        <v>3</v>
      </c>
      <c r="F155">
        <f t="shared" si="2"/>
        <v>9</v>
      </c>
      <c r="G155">
        <v>155</v>
      </c>
    </row>
    <row r="156" spans="1:7" x14ac:dyDescent="0.35">
      <c r="A156" t="s">
        <v>944</v>
      </c>
      <c r="B156" t="s">
        <v>264</v>
      </c>
      <c r="C156" t="s">
        <v>255</v>
      </c>
      <c r="D156" t="s">
        <v>255</v>
      </c>
      <c r="E156">
        <v>3</v>
      </c>
      <c r="F156" t="e">
        <f t="shared" si="2"/>
        <v>#VALUE!</v>
      </c>
      <c r="G156">
        <v>156</v>
      </c>
    </row>
    <row r="157" spans="1:7" x14ac:dyDescent="0.35">
      <c r="A157" t="s">
        <v>944</v>
      </c>
      <c r="B157" t="s">
        <v>267</v>
      </c>
      <c r="C157" t="s">
        <v>259</v>
      </c>
      <c r="D157" t="s">
        <v>259</v>
      </c>
      <c r="E157">
        <v>3</v>
      </c>
      <c r="F157">
        <f t="shared" si="2"/>
        <v>9</v>
      </c>
      <c r="G157">
        <v>157</v>
      </c>
    </row>
    <row r="158" spans="1:7" x14ac:dyDescent="0.35">
      <c r="A158" t="s">
        <v>944</v>
      </c>
      <c r="B158" t="s">
        <v>271</v>
      </c>
      <c r="C158" t="s">
        <v>90</v>
      </c>
      <c r="D158" t="s">
        <v>90</v>
      </c>
      <c r="E158">
        <v>4</v>
      </c>
      <c r="F158" t="e">
        <f t="shared" si="2"/>
        <v>#VALUE!</v>
      </c>
      <c r="G158">
        <v>158</v>
      </c>
    </row>
    <row r="159" spans="1:7" x14ac:dyDescent="0.35">
      <c r="A159" t="s">
        <v>944</v>
      </c>
      <c r="B159" t="s">
        <v>270</v>
      </c>
      <c r="C159" t="s">
        <v>31</v>
      </c>
      <c r="D159" t="s">
        <v>31</v>
      </c>
      <c r="E159">
        <v>4</v>
      </c>
      <c r="F159">
        <f t="shared" si="2"/>
        <v>9</v>
      </c>
      <c r="G159">
        <v>159</v>
      </c>
    </row>
    <row r="160" spans="1:7" x14ac:dyDescent="0.35">
      <c r="A160" t="s">
        <v>935</v>
      </c>
      <c r="B160" t="s">
        <v>272</v>
      </c>
      <c r="C160" t="s">
        <v>252</v>
      </c>
      <c r="D160" t="s">
        <v>252</v>
      </c>
      <c r="E160">
        <v>2</v>
      </c>
      <c r="F160">
        <f t="shared" si="2"/>
        <v>9</v>
      </c>
      <c r="G160">
        <v>160</v>
      </c>
    </row>
    <row r="161" spans="1:7" x14ac:dyDescent="0.35">
      <c r="A161" t="s">
        <v>935</v>
      </c>
      <c r="B161" t="s">
        <v>273</v>
      </c>
      <c r="C161" t="s">
        <v>253</v>
      </c>
      <c r="D161" t="s">
        <v>253</v>
      </c>
      <c r="E161">
        <v>2</v>
      </c>
      <c r="F161">
        <f t="shared" si="2"/>
        <v>9</v>
      </c>
      <c r="G161">
        <v>161</v>
      </c>
    </row>
    <row r="162" spans="1:7" x14ac:dyDescent="0.35">
      <c r="A162" t="s">
        <v>944</v>
      </c>
      <c r="B162" t="s">
        <v>274</v>
      </c>
      <c r="C162" t="s">
        <v>249</v>
      </c>
      <c r="D162" t="s">
        <v>249</v>
      </c>
      <c r="E162">
        <v>3</v>
      </c>
      <c r="F162">
        <f t="shared" si="2"/>
        <v>9</v>
      </c>
      <c r="G162">
        <v>162</v>
      </c>
    </row>
    <row r="163" spans="1:7" x14ac:dyDescent="0.35">
      <c r="A163" t="s">
        <v>944</v>
      </c>
      <c r="B163" t="s">
        <v>275</v>
      </c>
      <c r="C163" t="s">
        <v>250</v>
      </c>
      <c r="D163" t="s">
        <v>250</v>
      </c>
      <c r="E163">
        <v>3</v>
      </c>
      <c r="F163">
        <f t="shared" si="2"/>
        <v>9</v>
      </c>
      <c r="G163">
        <v>163</v>
      </c>
    </row>
    <row r="164" spans="1:7" x14ac:dyDescent="0.35">
      <c r="A164" t="s">
        <v>944</v>
      </c>
      <c r="B164" t="s">
        <v>276</v>
      </c>
      <c r="C164" t="s">
        <v>251</v>
      </c>
      <c r="D164" t="s">
        <v>251</v>
      </c>
      <c r="E164">
        <v>3</v>
      </c>
      <c r="F164">
        <f t="shared" si="2"/>
        <v>9</v>
      </c>
      <c r="G164">
        <v>164</v>
      </c>
    </row>
    <row r="165" spans="1:7" x14ac:dyDescent="0.35">
      <c r="A165" t="s">
        <v>935</v>
      </c>
      <c r="B165" t="s">
        <v>281</v>
      </c>
      <c r="C165" t="s">
        <v>1015</v>
      </c>
      <c r="D165" t="s">
        <v>1016</v>
      </c>
      <c r="E165">
        <v>1</v>
      </c>
      <c r="F165" t="e">
        <f t="shared" si="2"/>
        <v>#VALUE!</v>
      </c>
      <c r="G165">
        <v>165</v>
      </c>
    </row>
    <row r="166" spans="1:7" x14ac:dyDescent="0.35">
      <c r="A166" t="s">
        <v>935</v>
      </c>
      <c r="B166" t="s">
        <v>285</v>
      </c>
      <c r="C166" t="s">
        <v>91</v>
      </c>
      <c r="D166" t="s">
        <v>1017</v>
      </c>
      <c r="E166">
        <v>1</v>
      </c>
      <c r="F166">
        <f t="shared" si="2"/>
        <v>9</v>
      </c>
      <c r="G166">
        <v>166</v>
      </c>
    </row>
    <row r="167" spans="1:7" x14ac:dyDescent="0.35">
      <c r="A167" t="s">
        <v>935</v>
      </c>
      <c r="B167" t="s">
        <v>282</v>
      </c>
      <c r="C167" t="s">
        <v>1029</v>
      </c>
      <c r="D167" t="s">
        <v>1030</v>
      </c>
      <c r="E167">
        <v>1</v>
      </c>
      <c r="F167" t="e">
        <f t="shared" si="2"/>
        <v>#VALUE!</v>
      </c>
      <c r="G167">
        <v>167</v>
      </c>
    </row>
    <row r="168" spans="1:7" x14ac:dyDescent="0.35">
      <c r="A168" t="s">
        <v>935</v>
      </c>
      <c r="B168" t="s">
        <v>283</v>
      </c>
      <c r="C168" t="s">
        <v>1043</v>
      </c>
      <c r="D168" t="s">
        <v>1044</v>
      </c>
      <c r="E168">
        <v>1</v>
      </c>
      <c r="F168" t="e">
        <f t="shared" si="2"/>
        <v>#VALUE!</v>
      </c>
      <c r="G168">
        <v>168</v>
      </c>
    </row>
    <row r="169" spans="1:7" x14ac:dyDescent="0.35">
      <c r="A169" t="s">
        <v>935</v>
      </c>
      <c r="B169" t="s">
        <v>286</v>
      </c>
      <c r="C169" t="s">
        <v>1050</v>
      </c>
      <c r="D169" t="s">
        <v>1051</v>
      </c>
      <c r="E169">
        <v>1</v>
      </c>
      <c r="F169" t="e">
        <f t="shared" si="2"/>
        <v>#VALUE!</v>
      </c>
      <c r="G169">
        <v>169</v>
      </c>
    </row>
    <row r="170" spans="1:7" x14ac:dyDescent="0.35">
      <c r="A170" t="s">
        <v>935</v>
      </c>
      <c r="B170" t="s">
        <v>290</v>
      </c>
      <c r="C170" t="s">
        <v>34</v>
      </c>
      <c r="D170" t="s">
        <v>34</v>
      </c>
      <c r="E170">
        <v>1</v>
      </c>
      <c r="F170">
        <f t="shared" si="2"/>
        <v>9</v>
      </c>
      <c r="G170">
        <v>170</v>
      </c>
    </row>
    <row r="171" spans="1:7" x14ac:dyDescent="0.35">
      <c r="A171" t="s">
        <v>935</v>
      </c>
      <c r="B171" t="s">
        <v>287</v>
      </c>
      <c r="C171" t="s">
        <v>1052</v>
      </c>
      <c r="D171" t="s">
        <v>1053</v>
      </c>
      <c r="E171">
        <v>1</v>
      </c>
      <c r="F171" t="e">
        <f t="shared" si="2"/>
        <v>#VALUE!</v>
      </c>
      <c r="G171">
        <v>171</v>
      </c>
    </row>
    <row r="172" spans="1:7" x14ac:dyDescent="0.35">
      <c r="A172" t="s">
        <v>935</v>
      </c>
      <c r="B172" t="s">
        <v>291</v>
      </c>
      <c r="C172" t="s">
        <v>288</v>
      </c>
      <c r="D172" t="s">
        <v>1054</v>
      </c>
      <c r="E172">
        <v>1</v>
      </c>
      <c r="F172">
        <f t="shared" si="2"/>
        <v>9</v>
      </c>
      <c r="G172">
        <v>172</v>
      </c>
    </row>
    <row r="173" spans="1:7" x14ac:dyDescent="0.35">
      <c r="A173" t="s">
        <v>935</v>
      </c>
      <c r="B173" t="s">
        <v>292</v>
      </c>
      <c r="C173" t="s">
        <v>289</v>
      </c>
      <c r="D173" t="s">
        <v>289</v>
      </c>
      <c r="E173">
        <v>1</v>
      </c>
      <c r="F173">
        <f t="shared" si="2"/>
        <v>9</v>
      </c>
      <c r="G173">
        <v>173</v>
      </c>
    </row>
    <row r="174" spans="1:7" x14ac:dyDescent="0.35">
      <c r="A174" t="s">
        <v>944</v>
      </c>
      <c r="B174" t="s">
        <v>293</v>
      </c>
      <c r="C174" t="s">
        <v>94</v>
      </c>
      <c r="D174" t="s">
        <v>94</v>
      </c>
      <c r="E174">
        <v>3</v>
      </c>
      <c r="F174" t="e">
        <f t="shared" si="2"/>
        <v>#VALUE!</v>
      </c>
      <c r="G174">
        <v>174</v>
      </c>
    </row>
    <row r="175" spans="1:7" x14ac:dyDescent="0.35">
      <c r="A175" t="s">
        <v>944</v>
      </c>
      <c r="B175" t="s">
        <v>295</v>
      </c>
      <c r="C175" t="s">
        <v>95</v>
      </c>
      <c r="D175" t="s">
        <v>95</v>
      </c>
      <c r="E175">
        <v>3</v>
      </c>
      <c r="F175">
        <f t="shared" si="2"/>
        <v>9</v>
      </c>
      <c r="G175">
        <v>175</v>
      </c>
    </row>
    <row r="176" spans="1:7" x14ac:dyDescent="0.35">
      <c r="A176" t="s">
        <v>935</v>
      </c>
      <c r="B176" t="s">
        <v>294</v>
      </c>
      <c r="C176" t="s">
        <v>35</v>
      </c>
      <c r="D176" t="s">
        <v>35</v>
      </c>
      <c r="E176">
        <v>1</v>
      </c>
      <c r="F176" t="e">
        <f t="shared" si="2"/>
        <v>#VALUE!</v>
      </c>
      <c r="G176">
        <v>176</v>
      </c>
    </row>
    <row r="177" spans="1:7" x14ac:dyDescent="0.35">
      <c r="A177" t="s">
        <v>935</v>
      </c>
      <c r="B177" t="s">
        <v>296</v>
      </c>
      <c r="C177" t="s">
        <v>96</v>
      </c>
      <c r="D177" t="s">
        <v>1055</v>
      </c>
      <c r="E177">
        <v>1</v>
      </c>
      <c r="F177">
        <f t="shared" si="2"/>
        <v>9</v>
      </c>
      <c r="G177">
        <v>177</v>
      </c>
    </row>
    <row r="178" spans="1:7" x14ac:dyDescent="0.35">
      <c r="A178" t="s">
        <v>935</v>
      </c>
      <c r="B178" t="s">
        <v>300</v>
      </c>
      <c r="C178" t="s">
        <v>1007</v>
      </c>
      <c r="D178" t="s">
        <v>1008</v>
      </c>
      <c r="E178">
        <v>1</v>
      </c>
      <c r="F178" t="e">
        <f t="shared" si="2"/>
        <v>#VALUE!</v>
      </c>
      <c r="G178">
        <v>178</v>
      </c>
    </row>
    <row r="179" spans="1:7" x14ac:dyDescent="0.35">
      <c r="A179" t="s">
        <v>935</v>
      </c>
      <c r="B179" t="s">
        <v>301</v>
      </c>
      <c r="C179" t="s">
        <v>297</v>
      </c>
      <c r="D179" t="s">
        <v>297</v>
      </c>
      <c r="E179">
        <v>1</v>
      </c>
      <c r="F179">
        <f t="shared" si="2"/>
        <v>10</v>
      </c>
      <c r="G179">
        <v>179</v>
      </c>
    </row>
    <row r="180" spans="1:7" x14ac:dyDescent="0.35">
      <c r="A180" t="s">
        <v>935</v>
      </c>
      <c r="B180" t="s">
        <v>302</v>
      </c>
      <c r="C180" t="s">
        <v>298</v>
      </c>
      <c r="D180" t="s">
        <v>298</v>
      </c>
      <c r="E180">
        <v>1</v>
      </c>
      <c r="F180">
        <f t="shared" si="2"/>
        <v>10</v>
      </c>
      <c r="G180">
        <v>180</v>
      </c>
    </row>
    <row r="181" spans="1:7" x14ac:dyDescent="0.35">
      <c r="A181" t="s">
        <v>935</v>
      </c>
      <c r="B181" t="s">
        <v>303</v>
      </c>
      <c r="C181" t="s">
        <v>299</v>
      </c>
      <c r="D181" t="s">
        <v>299</v>
      </c>
      <c r="E181">
        <v>1</v>
      </c>
      <c r="F181">
        <f t="shared" si="2"/>
        <v>10</v>
      </c>
      <c r="G181">
        <v>181</v>
      </c>
    </row>
    <row r="182" spans="1:7" x14ac:dyDescent="0.35">
      <c r="A182" t="s">
        <v>935</v>
      </c>
      <c r="B182" t="s">
        <v>304</v>
      </c>
      <c r="C182" t="s">
        <v>38</v>
      </c>
      <c r="D182" t="s">
        <v>38</v>
      </c>
      <c r="E182">
        <v>2</v>
      </c>
      <c r="F182" t="e">
        <f t="shared" si="2"/>
        <v>#VALUE!</v>
      </c>
      <c r="G182">
        <v>182</v>
      </c>
    </row>
    <row r="183" spans="1:7" x14ac:dyDescent="0.35">
      <c r="A183" t="s">
        <v>935</v>
      </c>
      <c r="B183" t="s">
        <v>305</v>
      </c>
      <c r="C183" t="s">
        <v>98</v>
      </c>
      <c r="D183" t="s">
        <v>98</v>
      </c>
      <c r="E183">
        <v>2</v>
      </c>
      <c r="F183">
        <f t="shared" si="2"/>
        <v>10</v>
      </c>
      <c r="G183">
        <v>183</v>
      </c>
    </row>
    <row r="184" spans="1:7" x14ac:dyDescent="0.35">
      <c r="A184" t="s">
        <v>935</v>
      </c>
      <c r="B184" t="s">
        <v>306</v>
      </c>
      <c r="C184" t="s">
        <v>39</v>
      </c>
      <c r="D184" t="s">
        <v>39</v>
      </c>
      <c r="E184">
        <v>2</v>
      </c>
      <c r="F184" t="e">
        <f t="shared" si="2"/>
        <v>#VALUE!</v>
      </c>
      <c r="G184">
        <v>184</v>
      </c>
    </row>
    <row r="185" spans="1:7" x14ac:dyDescent="0.35">
      <c r="A185" t="s">
        <v>935</v>
      </c>
      <c r="B185" t="s">
        <v>307</v>
      </c>
      <c r="C185" t="s">
        <v>99</v>
      </c>
      <c r="D185" t="s">
        <v>99</v>
      </c>
      <c r="E185">
        <v>2</v>
      </c>
      <c r="F185">
        <f t="shared" si="2"/>
        <v>10</v>
      </c>
      <c r="G185">
        <v>185</v>
      </c>
    </row>
    <row r="186" spans="1:7" x14ac:dyDescent="0.35">
      <c r="A186" t="s">
        <v>944</v>
      </c>
      <c r="B186" t="s">
        <v>314</v>
      </c>
      <c r="C186" t="s">
        <v>308</v>
      </c>
      <c r="D186" t="s">
        <v>308</v>
      </c>
      <c r="E186">
        <v>3</v>
      </c>
      <c r="F186" t="e">
        <f t="shared" si="2"/>
        <v>#VALUE!</v>
      </c>
      <c r="G186">
        <v>186</v>
      </c>
    </row>
    <row r="187" spans="1:7" x14ac:dyDescent="0.35">
      <c r="A187" t="s">
        <v>944</v>
      </c>
      <c r="B187" t="s">
        <v>315</v>
      </c>
      <c r="C187" t="s">
        <v>309</v>
      </c>
      <c r="D187" t="s">
        <v>309</v>
      </c>
      <c r="E187">
        <v>3</v>
      </c>
      <c r="F187" t="e">
        <f t="shared" si="2"/>
        <v>#VALUE!</v>
      </c>
      <c r="G187">
        <v>187</v>
      </c>
    </row>
    <row r="188" spans="1:7" x14ac:dyDescent="0.35">
      <c r="A188" t="s">
        <v>944</v>
      </c>
      <c r="B188" t="s">
        <v>316</v>
      </c>
      <c r="C188" t="s">
        <v>310</v>
      </c>
      <c r="D188" t="s">
        <v>310</v>
      </c>
      <c r="E188">
        <v>3</v>
      </c>
      <c r="F188" t="e">
        <f t="shared" si="2"/>
        <v>#VALUE!</v>
      </c>
      <c r="G188">
        <v>188</v>
      </c>
    </row>
    <row r="189" spans="1:7" x14ac:dyDescent="0.35">
      <c r="A189" t="s">
        <v>944</v>
      </c>
      <c r="B189" t="s">
        <v>317</v>
      </c>
      <c r="C189" t="s">
        <v>311</v>
      </c>
      <c r="D189" t="s">
        <v>311</v>
      </c>
      <c r="E189">
        <v>3</v>
      </c>
      <c r="F189" t="e">
        <f t="shared" si="2"/>
        <v>#VALUE!</v>
      </c>
      <c r="G189">
        <v>189</v>
      </c>
    </row>
    <row r="190" spans="1:7" x14ac:dyDescent="0.35">
      <c r="A190" t="s">
        <v>944</v>
      </c>
      <c r="B190" t="s">
        <v>318</v>
      </c>
      <c r="C190" t="s">
        <v>312</v>
      </c>
      <c r="D190" t="s">
        <v>312</v>
      </c>
      <c r="E190">
        <v>3</v>
      </c>
      <c r="F190" t="e">
        <f t="shared" si="2"/>
        <v>#VALUE!</v>
      </c>
      <c r="G190">
        <v>190</v>
      </c>
    </row>
    <row r="191" spans="1:7" x14ac:dyDescent="0.35">
      <c r="A191" t="s">
        <v>944</v>
      </c>
      <c r="B191" t="s">
        <v>1009</v>
      </c>
      <c r="C191" t="s">
        <v>320</v>
      </c>
      <c r="D191" t="s">
        <v>1010</v>
      </c>
      <c r="E191">
        <v>3</v>
      </c>
      <c r="F191">
        <f t="shared" si="2"/>
        <v>10</v>
      </c>
      <c r="G191">
        <v>191</v>
      </c>
    </row>
    <row r="192" spans="1:7" x14ac:dyDescent="0.35">
      <c r="A192" t="s">
        <v>944</v>
      </c>
      <c r="B192" t="s">
        <v>319</v>
      </c>
      <c r="C192" t="s">
        <v>313</v>
      </c>
      <c r="D192" t="s">
        <v>313</v>
      </c>
      <c r="E192">
        <v>3</v>
      </c>
      <c r="F192" t="e">
        <f t="shared" si="2"/>
        <v>#VALUE!</v>
      </c>
      <c r="G192">
        <v>192</v>
      </c>
    </row>
    <row r="193" spans="1:7" x14ac:dyDescent="0.35">
      <c r="A193" t="s">
        <v>944</v>
      </c>
      <c r="B193" t="s">
        <v>1011</v>
      </c>
      <c r="C193" t="s">
        <v>321</v>
      </c>
      <c r="D193" t="s">
        <v>1012</v>
      </c>
      <c r="E193">
        <v>3</v>
      </c>
      <c r="F193">
        <f t="shared" si="2"/>
        <v>10</v>
      </c>
      <c r="G193">
        <v>193</v>
      </c>
    </row>
    <row r="194" spans="1:7" x14ac:dyDescent="0.35">
      <c r="A194" t="s">
        <v>935</v>
      </c>
      <c r="B194" t="s">
        <v>328</v>
      </c>
      <c r="C194" t="s">
        <v>1013</v>
      </c>
      <c r="D194" t="s">
        <v>1013</v>
      </c>
      <c r="E194">
        <v>2</v>
      </c>
      <c r="F194" t="e">
        <f t="shared" ref="F194:F257" si="3">FIND("SF",B194)</f>
        <v>#VALUE!</v>
      </c>
      <c r="G194">
        <v>194</v>
      </c>
    </row>
    <row r="195" spans="1:7" x14ac:dyDescent="0.35">
      <c r="A195" t="s">
        <v>935</v>
      </c>
      <c r="B195" t="s">
        <v>1014</v>
      </c>
      <c r="C195" t="s">
        <v>334</v>
      </c>
      <c r="D195" t="s">
        <v>334</v>
      </c>
      <c r="E195">
        <v>2</v>
      </c>
      <c r="F195">
        <f t="shared" si="3"/>
        <v>10</v>
      </c>
      <c r="G195">
        <v>195</v>
      </c>
    </row>
    <row r="196" spans="1:7" x14ac:dyDescent="0.35">
      <c r="A196" t="s">
        <v>935</v>
      </c>
      <c r="B196" t="s">
        <v>336</v>
      </c>
      <c r="C196" t="s">
        <v>335</v>
      </c>
      <c r="D196" t="s">
        <v>335</v>
      </c>
      <c r="E196">
        <v>2</v>
      </c>
      <c r="F196">
        <f t="shared" si="3"/>
        <v>10</v>
      </c>
      <c r="G196">
        <v>196</v>
      </c>
    </row>
    <row r="197" spans="1:7" x14ac:dyDescent="0.35">
      <c r="A197" t="s">
        <v>935</v>
      </c>
      <c r="B197" t="s">
        <v>329</v>
      </c>
      <c r="C197" t="s">
        <v>1018</v>
      </c>
      <c r="D197" t="s">
        <v>1018</v>
      </c>
      <c r="E197">
        <v>2</v>
      </c>
      <c r="F197" t="e">
        <f t="shared" si="3"/>
        <v>#VALUE!</v>
      </c>
      <c r="G197">
        <v>197</v>
      </c>
    </row>
    <row r="198" spans="1:7" x14ac:dyDescent="0.35">
      <c r="A198" t="s">
        <v>935</v>
      </c>
      <c r="B198" t="s">
        <v>330</v>
      </c>
      <c r="C198" t="s">
        <v>1019</v>
      </c>
      <c r="D198" t="s">
        <v>1019</v>
      </c>
      <c r="E198">
        <v>2</v>
      </c>
      <c r="F198" t="e">
        <f t="shared" si="3"/>
        <v>#VALUE!</v>
      </c>
      <c r="G198">
        <v>198</v>
      </c>
    </row>
    <row r="199" spans="1:7" x14ac:dyDescent="0.35">
      <c r="A199" t="s">
        <v>935</v>
      </c>
      <c r="B199" t="s">
        <v>331</v>
      </c>
      <c r="C199" t="s">
        <v>1020</v>
      </c>
      <c r="D199" t="s">
        <v>1020</v>
      </c>
      <c r="E199">
        <v>2</v>
      </c>
      <c r="F199" t="e">
        <f t="shared" si="3"/>
        <v>#VALUE!</v>
      </c>
      <c r="G199">
        <v>199</v>
      </c>
    </row>
    <row r="200" spans="1:7" x14ac:dyDescent="0.35">
      <c r="A200" t="s">
        <v>935</v>
      </c>
      <c r="B200" t="s">
        <v>332</v>
      </c>
      <c r="C200" t="s">
        <v>1021</v>
      </c>
      <c r="D200" t="s">
        <v>1021</v>
      </c>
      <c r="E200">
        <v>2</v>
      </c>
      <c r="F200" t="e">
        <f t="shared" si="3"/>
        <v>#VALUE!</v>
      </c>
      <c r="G200">
        <v>200</v>
      </c>
    </row>
    <row r="201" spans="1:7" x14ac:dyDescent="0.35">
      <c r="A201" t="s">
        <v>935</v>
      </c>
      <c r="B201" t="s">
        <v>333</v>
      </c>
      <c r="C201" t="s">
        <v>1022</v>
      </c>
      <c r="D201" t="s">
        <v>1022</v>
      </c>
      <c r="E201">
        <v>2</v>
      </c>
      <c r="F201" t="e">
        <f t="shared" si="3"/>
        <v>#VALUE!</v>
      </c>
      <c r="G201">
        <v>201</v>
      </c>
    </row>
    <row r="202" spans="1:7" x14ac:dyDescent="0.35">
      <c r="A202" t="s">
        <v>935</v>
      </c>
      <c r="B202" t="s">
        <v>346</v>
      </c>
      <c r="C202" t="s">
        <v>1023</v>
      </c>
      <c r="D202" t="s">
        <v>1023</v>
      </c>
      <c r="E202">
        <v>2</v>
      </c>
      <c r="F202" t="e">
        <f t="shared" si="3"/>
        <v>#VALUE!</v>
      </c>
      <c r="G202">
        <v>202</v>
      </c>
    </row>
    <row r="203" spans="1:7" x14ac:dyDescent="0.35">
      <c r="A203" t="s">
        <v>935</v>
      </c>
      <c r="B203" t="s">
        <v>359</v>
      </c>
      <c r="C203" t="s">
        <v>355</v>
      </c>
      <c r="D203" t="s">
        <v>355</v>
      </c>
      <c r="E203">
        <v>2</v>
      </c>
      <c r="F203">
        <f t="shared" si="3"/>
        <v>10</v>
      </c>
      <c r="G203">
        <v>203</v>
      </c>
    </row>
    <row r="204" spans="1:7" x14ac:dyDescent="0.35">
      <c r="A204" t="s">
        <v>935</v>
      </c>
      <c r="B204" t="s">
        <v>360</v>
      </c>
      <c r="C204" t="s">
        <v>356</v>
      </c>
      <c r="D204" t="s">
        <v>356</v>
      </c>
      <c r="E204">
        <v>2</v>
      </c>
      <c r="F204">
        <f t="shared" si="3"/>
        <v>10</v>
      </c>
      <c r="G204">
        <v>204</v>
      </c>
    </row>
    <row r="205" spans="1:7" x14ac:dyDescent="0.35">
      <c r="A205" t="s">
        <v>935</v>
      </c>
      <c r="B205" t="s">
        <v>361</v>
      </c>
      <c r="C205" t="s">
        <v>357</v>
      </c>
      <c r="D205" t="s">
        <v>357</v>
      </c>
      <c r="E205">
        <v>2</v>
      </c>
      <c r="F205">
        <f t="shared" si="3"/>
        <v>10</v>
      </c>
      <c r="G205">
        <v>205</v>
      </c>
    </row>
    <row r="206" spans="1:7" x14ac:dyDescent="0.35">
      <c r="A206" t="s">
        <v>935</v>
      </c>
      <c r="B206" t="s">
        <v>362</v>
      </c>
      <c r="C206" t="s">
        <v>358</v>
      </c>
      <c r="D206" t="s">
        <v>358</v>
      </c>
      <c r="E206">
        <v>2</v>
      </c>
      <c r="F206">
        <f t="shared" si="3"/>
        <v>10</v>
      </c>
      <c r="G206">
        <v>206</v>
      </c>
    </row>
    <row r="207" spans="1:7" x14ac:dyDescent="0.35">
      <c r="A207" t="s">
        <v>935</v>
      </c>
      <c r="B207" t="s">
        <v>347</v>
      </c>
      <c r="C207" t="s">
        <v>1024</v>
      </c>
      <c r="D207" t="s">
        <v>1024</v>
      </c>
      <c r="E207">
        <v>2</v>
      </c>
      <c r="F207" t="e">
        <f t="shared" si="3"/>
        <v>#VALUE!</v>
      </c>
      <c r="G207">
        <v>207</v>
      </c>
    </row>
    <row r="208" spans="1:7" x14ac:dyDescent="0.35">
      <c r="A208" t="s">
        <v>935</v>
      </c>
      <c r="B208" t="s">
        <v>348</v>
      </c>
      <c r="C208" t="s">
        <v>1025</v>
      </c>
      <c r="D208" t="s">
        <v>1026</v>
      </c>
      <c r="E208">
        <v>2</v>
      </c>
      <c r="F208" t="e">
        <f t="shared" si="3"/>
        <v>#VALUE!</v>
      </c>
      <c r="G208">
        <v>208</v>
      </c>
    </row>
    <row r="209" spans="1:7" x14ac:dyDescent="0.35">
      <c r="A209" t="s">
        <v>935</v>
      </c>
      <c r="B209" t="s">
        <v>349</v>
      </c>
      <c r="C209" t="s">
        <v>1027</v>
      </c>
      <c r="D209" t="s">
        <v>1027</v>
      </c>
      <c r="E209">
        <v>2</v>
      </c>
      <c r="F209" t="e">
        <f t="shared" si="3"/>
        <v>#VALUE!</v>
      </c>
      <c r="G209">
        <v>209</v>
      </c>
    </row>
    <row r="210" spans="1:7" x14ac:dyDescent="0.35">
      <c r="A210" t="s">
        <v>935</v>
      </c>
      <c r="B210" t="s">
        <v>350</v>
      </c>
      <c r="C210" t="s">
        <v>1028</v>
      </c>
      <c r="D210" t="s">
        <v>1028</v>
      </c>
      <c r="E210">
        <v>2</v>
      </c>
      <c r="F210" t="e">
        <f t="shared" si="3"/>
        <v>#VALUE!</v>
      </c>
      <c r="G210">
        <v>210</v>
      </c>
    </row>
    <row r="211" spans="1:7" x14ac:dyDescent="0.35">
      <c r="A211" t="s">
        <v>935</v>
      </c>
      <c r="B211" t="s">
        <v>351</v>
      </c>
      <c r="C211" t="s">
        <v>1031</v>
      </c>
      <c r="D211" t="s">
        <v>1031</v>
      </c>
      <c r="E211">
        <v>2</v>
      </c>
      <c r="F211" t="e">
        <f t="shared" si="3"/>
        <v>#VALUE!</v>
      </c>
      <c r="G211">
        <v>211</v>
      </c>
    </row>
    <row r="212" spans="1:7" x14ac:dyDescent="0.35">
      <c r="A212" t="s">
        <v>935</v>
      </c>
      <c r="B212" t="s">
        <v>352</v>
      </c>
      <c r="C212" t="s">
        <v>1032</v>
      </c>
      <c r="D212" t="s">
        <v>1032</v>
      </c>
      <c r="E212">
        <v>2</v>
      </c>
      <c r="F212" t="e">
        <f t="shared" si="3"/>
        <v>#VALUE!</v>
      </c>
      <c r="G212">
        <v>212</v>
      </c>
    </row>
    <row r="213" spans="1:7" x14ac:dyDescent="0.35">
      <c r="A213" t="s">
        <v>935</v>
      </c>
      <c r="B213" t="s">
        <v>353</v>
      </c>
      <c r="C213" t="s">
        <v>1033</v>
      </c>
      <c r="D213" t="s">
        <v>1033</v>
      </c>
      <c r="E213">
        <v>2</v>
      </c>
      <c r="F213" t="e">
        <f t="shared" si="3"/>
        <v>#VALUE!</v>
      </c>
      <c r="G213">
        <v>213</v>
      </c>
    </row>
    <row r="214" spans="1:7" x14ac:dyDescent="0.35">
      <c r="A214" t="s">
        <v>935</v>
      </c>
      <c r="B214" t="s">
        <v>354</v>
      </c>
      <c r="C214" t="s">
        <v>1034</v>
      </c>
      <c r="D214" t="s">
        <v>1034</v>
      </c>
      <c r="E214">
        <v>2</v>
      </c>
      <c r="F214" t="e">
        <f t="shared" si="3"/>
        <v>#VALUE!</v>
      </c>
      <c r="G214">
        <v>214</v>
      </c>
    </row>
    <row r="215" spans="1:7" x14ac:dyDescent="0.35">
      <c r="A215" t="s">
        <v>944</v>
      </c>
      <c r="B215" t="s">
        <v>372</v>
      </c>
      <c r="C215" t="s">
        <v>1035</v>
      </c>
      <c r="D215" t="s">
        <v>1035</v>
      </c>
      <c r="E215">
        <v>4</v>
      </c>
      <c r="F215" t="e">
        <f t="shared" si="3"/>
        <v>#VALUE!</v>
      </c>
      <c r="G215">
        <v>215</v>
      </c>
    </row>
    <row r="216" spans="1:7" x14ac:dyDescent="0.35">
      <c r="A216" t="s">
        <v>944</v>
      </c>
      <c r="B216" t="s">
        <v>1036</v>
      </c>
      <c r="C216" t="s">
        <v>102</v>
      </c>
      <c r="D216" t="s">
        <v>102</v>
      </c>
      <c r="E216">
        <v>4</v>
      </c>
      <c r="F216">
        <f t="shared" si="3"/>
        <v>10</v>
      </c>
      <c r="G216">
        <v>216</v>
      </c>
    </row>
    <row r="217" spans="1:7" x14ac:dyDescent="0.35">
      <c r="A217" t="s">
        <v>944</v>
      </c>
      <c r="B217" t="s">
        <v>373</v>
      </c>
      <c r="C217" t="s">
        <v>1037</v>
      </c>
      <c r="D217" t="s">
        <v>1037</v>
      </c>
      <c r="E217">
        <v>4</v>
      </c>
      <c r="F217" t="e">
        <f t="shared" si="3"/>
        <v>#VALUE!</v>
      </c>
      <c r="G217">
        <v>217</v>
      </c>
    </row>
    <row r="218" spans="1:7" x14ac:dyDescent="0.35">
      <c r="A218" t="s">
        <v>944</v>
      </c>
      <c r="B218" t="s">
        <v>374</v>
      </c>
      <c r="C218" t="s">
        <v>1038</v>
      </c>
      <c r="D218" t="s">
        <v>1038</v>
      </c>
      <c r="E218">
        <v>4</v>
      </c>
      <c r="F218" t="e">
        <f t="shared" si="3"/>
        <v>#VALUE!</v>
      </c>
      <c r="G218">
        <v>218</v>
      </c>
    </row>
    <row r="219" spans="1:7" x14ac:dyDescent="0.35">
      <c r="A219" t="s">
        <v>935</v>
      </c>
      <c r="B219" t="s">
        <v>375</v>
      </c>
      <c r="C219" t="s">
        <v>1039</v>
      </c>
      <c r="D219" t="s">
        <v>1039</v>
      </c>
      <c r="E219">
        <v>2</v>
      </c>
      <c r="F219" t="e">
        <f t="shared" si="3"/>
        <v>#VALUE!</v>
      </c>
      <c r="G219">
        <v>219</v>
      </c>
    </row>
    <row r="220" spans="1:7" x14ac:dyDescent="0.35">
      <c r="A220" t="s">
        <v>935</v>
      </c>
      <c r="B220" t="s">
        <v>383</v>
      </c>
      <c r="C220" t="s">
        <v>382</v>
      </c>
      <c r="D220" t="s">
        <v>382</v>
      </c>
      <c r="E220">
        <v>2</v>
      </c>
      <c r="F220">
        <f t="shared" si="3"/>
        <v>10</v>
      </c>
      <c r="G220">
        <v>220</v>
      </c>
    </row>
    <row r="221" spans="1:7" x14ac:dyDescent="0.35">
      <c r="A221" t="s">
        <v>935</v>
      </c>
      <c r="B221" t="s">
        <v>376</v>
      </c>
      <c r="C221" t="s">
        <v>1040</v>
      </c>
      <c r="D221" t="s">
        <v>1040</v>
      </c>
      <c r="E221">
        <v>2</v>
      </c>
      <c r="F221" t="e">
        <f t="shared" si="3"/>
        <v>#VALUE!</v>
      </c>
      <c r="G221">
        <v>221</v>
      </c>
    </row>
    <row r="222" spans="1:7" x14ac:dyDescent="0.35">
      <c r="A222" t="s">
        <v>935</v>
      </c>
      <c r="B222" t="s">
        <v>1041</v>
      </c>
      <c r="C222" t="s">
        <v>381</v>
      </c>
      <c r="D222" t="s">
        <v>381</v>
      </c>
      <c r="E222">
        <v>2</v>
      </c>
      <c r="F222">
        <f t="shared" si="3"/>
        <v>10</v>
      </c>
      <c r="G222">
        <v>222</v>
      </c>
    </row>
    <row r="223" spans="1:7" x14ac:dyDescent="0.35">
      <c r="A223" t="s">
        <v>935</v>
      </c>
      <c r="B223" t="s">
        <v>377</v>
      </c>
      <c r="C223" t="s">
        <v>1042</v>
      </c>
      <c r="D223" t="s">
        <v>1042</v>
      </c>
      <c r="E223">
        <v>2</v>
      </c>
      <c r="F223" t="e">
        <f t="shared" si="3"/>
        <v>#VALUE!</v>
      </c>
      <c r="G223">
        <v>223</v>
      </c>
    </row>
    <row r="224" spans="1:7" x14ac:dyDescent="0.35">
      <c r="A224" t="s">
        <v>935</v>
      </c>
      <c r="B224" t="s">
        <v>378</v>
      </c>
      <c r="C224" t="s">
        <v>1045</v>
      </c>
      <c r="D224" t="s">
        <v>1045</v>
      </c>
      <c r="E224">
        <v>2</v>
      </c>
      <c r="F224" t="e">
        <f t="shared" si="3"/>
        <v>#VALUE!</v>
      </c>
      <c r="G224">
        <v>224</v>
      </c>
    </row>
    <row r="225" spans="1:7" x14ac:dyDescent="0.35">
      <c r="A225" t="s">
        <v>935</v>
      </c>
      <c r="B225" t="s">
        <v>379</v>
      </c>
      <c r="C225" t="s">
        <v>1046</v>
      </c>
      <c r="D225" t="s">
        <v>1046</v>
      </c>
      <c r="E225">
        <v>2</v>
      </c>
      <c r="F225" t="e">
        <f t="shared" si="3"/>
        <v>#VALUE!</v>
      </c>
      <c r="G225">
        <v>225</v>
      </c>
    </row>
    <row r="226" spans="1:7" x14ac:dyDescent="0.35">
      <c r="A226" t="s">
        <v>935</v>
      </c>
      <c r="B226" t="s">
        <v>380</v>
      </c>
      <c r="C226" t="s">
        <v>1047</v>
      </c>
      <c r="D226" t="s">
        <v>1047</v>
      </c>
      <c r="E226">
        <v>2</v>
      </c>
      <c r="F226" t="e">
        <f t="shared" si="3"/>
        <v>#VALUE!</v>
      </c>
      <c r="G226">
        <v>226</v>
      </c>
    </row>
    <row r="227" spans="1:7" x14ac:dyDescent="0.35">
      <c r="A227" t="s">
        <v>935</v>
      </c>
      <c r="B227" t="s">
        <v>386</v>
      </c>
      <c r="C227" t="s">
        <v>384</v>
      </c>
      <c r="D227" t="s">
        <v>384</v>
      </c>
      <c r="E227">
        <v>2</v>
      </c>
      <c r="F227" t="e">
        <f t="shared" si="3"/>
        <v>#VALUE!</v>
      </c>
      <c r="G227">
        <v>227</v>
      </c>
    </row>
    <row r="228" spans="1:7" x14ac:dyDescent="0.35">
      <c r="A228" t="s">
        <v>935</v>
      </c>
      <c r="B228" t="s">
        <v>1048</v>
      </c>
      <c r="C228" t="s">
        <v>42</v>
      </c>
      <c r="D228" t="s">
        <v>42</v>
      </c>
      <c r="E228">
        <v>2</v>
      </c>
      <c r="F228">
        <f t="shared" si="3"/>
        <v>10</v>
      </c>
      <c r="G228">
        <v>228</v>
      </c>
    </row>
    <row r="229" spans="1:7" x14ac:dyDescent="0.35">
      <c r="A229" t="s">
        <v>935</v>
      </c>
      <c r="B229" t="s">
        <v>387</v>
      </c>
      <c r="C229" t="s">
        <v>385</v>
      </c>
      <c r="D229" t="s">
        <v>385</v>
      </c>
      <c r="E229">
        <v>2</v>
      </c>
      <c r="F229" t="e">
        <f t="shared" si="3"/>
        <v>#VALUE!</v>
      </c>
      <c r="G229">
        <v>229</v>
      </c>
    </row>
    <row r="230" spans="1:7" x14ac:dyDescent="0.35">
      <c r="A230" t="s">
        <v>935</v>
      </c>
      <c r="B230" t="s">
        <v>389</v>
      </c>
      <c r="C230" t="s">
        <v>388</v>
      </c>
      <c r="D230" t="s">
        <v>555</v>
      </c>
      <c r="E230">
        <v>2</v>
      </c>
      <c r="F230" t="e">
        <f t="shared" si="3"/>
        <v>#VALUE!</v>
      </c>
      <c r="G230">
        <v>230</v>
      </c>
    </row>
    <row r="231" spans="1:7" x14ac:dyDescent="0.35">
      <c r="A231" t="s">
        <v>935</v>
      </c>
      <c r="B231" t="s">
        <v>1049</v>
      </c>
      <c r="C231" t="s">
        <v>103</v>
      </c>
      <c r="D231" t="s">
        <v>103</v>
      </c>
      <c r="E231">
        <v>2</v>
      </c>
      <c r="F231">
        <f t="shared" si="3"/>
        <v>10</v>
      </c>
      <c r="G231">
        <v>231</v>
      </c>
    </row>
    <row r="232" spans="1:7" x14ac:dyDescent="0.35">
      <c r="A232" t="s">
        <v>944</v>
      </c>
      <c r="B232" t="s">
        <v>391</v>
      </c>
      <c r="C232" t="s">
        <v>1056</v>
      </c>
      <c r="D232" t="s">
        <v>1057</v>
      </c>
      <c r="E232">
        <v>3</v>
      </c>
      <c r="F232" t="e">
        <f t="shared" si="3"/>
        <v>#VALUE!</v>
      </c>
      <c r="G232">
        <v>232</v>
      </c>
    </row>
    <row r="233" spans="1:7" x14ac:dyDescent="0.35">
      <c r="A233" t="s">
        <v>944</v>
      </c>
      <c r="B233" t="s">
        <v>684</v>
      </c>
      <c r="C233" t="s">
        <v>105</v>
      </c>
      <c r="D233" t="s">
        <v>105</v>
      </c>
      <c r="E233">
        <v>3</v>
      </c>
      <c r="F233">
        <f t="shared" si="3"/>
        <v>9</v>
      </c>
      <c r="G233">
        <v>233</v>
      </c>
    </row>
    <row r="234" spans="1:7" x14ac:dyDescent="0.35">
      <c r="A234" t="s">
        <v>944</v>
      </c>
      <c r="B234" t="s">
        <v>392</v>
      </c>
      <c r="C234" t="s">
        <v>390</v>
      </c>
      <c r="D234" t="s">
        <v>390</v>
      </c>
      <c r="E234">
        <v>3</v>
      </c>
      <c r="F234" t="e">
        <f t="shared" si="3"/>
        <v>#VALUE!</v>
      </c>
      <c r="G234">
        <v>234</v>
      </c>
    </row>
    <row r="235" spans="1:7" x14ac:dyDescent="0.35">
      <c r="A235" t="s">
        <v>944</v>
      </c>
      <c r="B235" t="s">
        <v>705</v>
      </c>
      <c r="C235" t="s">
        <v>106</v>
      </c>
      <c r="D235" t="s">
        <v>106</v>
      </c>
      <c r="E235">
        <v>3</v>
      </c>
      <c r="F235">
        <f t="shared" si="3"/>
        <v>9</v>
      </c>
      <c r="G235">
        <v>235</v>
      </c>
    </row>
    <row r="236" spans="1:7" x14ac:dyDescent="0.35">
      <c r="A236" t="s">
        <v>944</v>
      </c>
      <c r="B236" t="s">
        <v>395</v>
      </c>
      <c r="C236" t="s">
        <v>107</v>
      </c>
      <c r="D236" t="s">
        <v>107</v>
      </c>
      <c r="E236">
        <v>4</v>
      </c>
      <c r="F236" t="e">
        <f t="shared" si="3"/>
        <v>#VALUE!</v>
      </c>
      <c r="G236">
        <v>236</v>
      </c>
    </row>
    <row r="237" spans="1:7" x14ac:dyDescent="0.35">
      <c r="A237" t="s">
        <v>944</v>
      </c>
      <c r="B237" t="s">
        <v>1058</v>
      </c>
      <c r="C237" t="s">
        <v>393</v>
      </c>
      <c r="D237" t="s">
        <v>393</v>
      </c>
      <c r="E237">
        <v>4</v>
      </c>
      <c r="F237">
        <f t="shared" si="3"/>
        <v>9</v>
      </c>
      <c r="G237">
        <v>237</v>
      </c>
    </row>
    <row r="238" spans="1:7" x14ac:dyDescent="0.35">
      <c r="A238" t="s">
        <v>944</v>
      </c>
      <c r="B238" t="s">
        <v>396</v>
      </c>
      <c r="C238" t="s">
        <v>394</v>
      </c>
      <c r="D238" t="s">
        <v>394</v>
      </c>
      <c r="E238">
        <v>4</v>
      </c>
      <c r="F238">
        <f t="shared" si="3"/>
        <v>9</v>
      </c>
      <c r="G238">
        <v>238</v>
      </c>
    </row>
    <row r="239" spans="1:7" x14ac:dyDescent="0.35">
      <c r="A239" t="s">
        <v>944</v>
      </c>
      <c r="B239" t="s">
        <v>397</v>
      </c>
      <c r="C239" t="s">
        <v>107</v>
      </c>
      <c r="D239" t="s">
        <v>107</v>
      </c>
      <c r="E239">
        <v>4</v>
      </c>
      <c r="F239" t="e">
        <f t="shared" si="3"/>
        <v>#VALUE!</v>
      </c>
      <c r="G239">
        <v>239</v>
      </c>
    </row>
    <row r="240" spans="1:7" x14ac:dyDescent="0.35">
      <c r="A240" t="s">
        <v>944</v>
      </c>
      <c r="B240" t="s">
        <v>1059</v>
      </c>
      <c r="C240" t="s">
        <v>393</v>
      </c>
      <c r="D240" t="s">
        <v>393</v>
      </c>
      <c r="E240">
        <v>4</v>
      </c>
      <c r="F240">
        <f t="shared" si="3"/>
        <v>9</v>
      </c>
      <c r="G240">
        <v>240</v>
      </c>
    </row>
    <row r="241" spans="1:7" x14ac:dyDescent="0.35">
      <c r="A241" t="s">
        <v>944</v>
      </c>
      <c r="B241" t="s">
        <v>398</v>
      </c>
      <c r="C241" t="s">
        <v>394</v>
      </c>
      <c r="D241" t="s">
        <v>394</v>
      </c>
      <c r="E241">
        <v>4</v>
      </c>
      <c r="F241">
        <f t="shared" si="3"/>
        <v>9</v>
      </c>
      <c r="G241">
        <v>241</v>
      </c>
    </row>
    <row r="242" spans="1:7" x14ac:dyDescent="0.35">
      <c r="A242" t="s">
        <v>944</v>
      </c>
      <c r="B242" t="s">
        <v>404</v>
      </c>
      <c r="C242" t="s">
        <v>1035</v>
      </c>
      <c r="D242" t="s">
        <v>1035</v>
      </c>
      <c r="E242">
        <v>3</v>
      </c>
      <c r="F242" t="e">
        <f t="shared" si="3"/>
        <v>#VALUE!</v>
      </c>
      <c r="G242">
        <v>242</v>
      </c>
    </row>
    <row r="243" spans="1:7" x14ac:dyDescent="0.35">
      <c r="A243" t="s">
        <v>944</v>
      </c>
      <c r="B243" t="s">
        <v>1060</v>
      </c>
      <c r="C243" t="s">
        <v>401</v>
      </c>
      <c r="D243" t="s">
        <v>401</v>
      </c>
      <c r="E243">
        <v>3</v>
      </c>
      <c r="F243">
        <f t="shared" si="3"/>
        <v>9</v>
      </c>
      <c r="G243">
        <v>243</v>
      </c>
    </row>
    <row r="244" spans="1:7" x14ac:dyDescent="0.35">
      <c r="A244" t="s">
        <v>944</v>
      </c>
      <c r="B244" t="s">
        <v>405</v>
      </c>
      <c r="C244" t="s">
        <v>474</v>
      </c>
      <c r="D244" t="s">
        <v>474</v>
      </c>
      <c r="E244">
        <v>3</v>
      </c>
      <c r="F244" t="e">
        <f t="shared" si="3"/>
        <v>#VALUE!</v>
      </c>
      <c r="G244">
        <v>244</v>
      </c>
    </row>
    <row r="245" spans="1:7" x14ac:dyDescent="0.35">
      <c r="A245" t="s">
        <v>944</v>
      </c>
      <c r="B245" t="s">
        <v>1061</v>
      </c>
      <c r="C245" t="s">
        <v>402</v>
      </c>
      <c r="D245" t="s">
        <v>402</v>
      </c>
      <c r="E245">
        <v>3</v>
      </c>
      <c r="F245">
        <f t="shared" si="3"/>
        <v>9</v>
      </c>
      <c r="G245">
        <v>245</v>
      </c>
    </row>
    <row r="246" spans="1:7" x14ac:dyDescent="0.35">
      <c r="A246" t="s">
        <v>944</v>
      </c>
      <c r="B246" t="s">
        <v>406</v>
      </c>
      <c r="C246" t="s">
        <v>1062</v>
      </c>
      <c r="D246" t="s">
        <v>1062</v>
      </c>
      <c r="E246">
        <v>3</v>
      </c>
      <c r="F246" t="e">
        <f t="shared" si="3"/>
        <v>#VALUE!</v>
      </c>
      <c r="G246">
        <v>246</v>
      </c>
    </row>
    <row r="247" spans="1:7" x14ac:dyDescent="0.35">
      <c r="A247" t="s">
        <v>944</v>
      </c>
      <c r="B247" t="s">
        <v>1063</v>
      </c>
      <c r="C247" t="s">
        <v>403</v>
      </c>
      <c r="D247" t="s">
        <v>403</v>
      </c>
      <c r="E247">
        <v>3</v>
      </c>
      <c r="F247">
        <f t="shared" si="3"/>
        <v>9</v>
      </c>
      <c r="G247">
        <v>247</v>
      </c>
    </row>
    <row r="248" spans="1:7" x14ac:dyDescent="0.35">
      <c r="A248" t="s">
        <v>944</v>
      </c>
      <c r="B248" t="s">
        <v>408</v>
      </c>
      <c r="C248" t="s">
        <v>49</v>
      </c>
      <c r="D248" t="s">
        <v>49</v>
      </c>
      <c r="E248">
        <v>3</v>
      </c>
      <c r="F248" t="e">
        <f t="shared" si="3"/>
        <v>#VALUE!</v>
      </c>
      <c r="G248">
        <v>248</v>
      </c>
    </row>
    <row r="249" spans="1:7" x14ac:dyDescent="0.35">
      <c r="A249" t="s">
        <v>944</v>
      </c>
      <c r="B249" t="s">
        <v>1064</v>
      </c>
      <c r="C249" t="s">
        <v>407</v>
      </c>
      <c r="D249" t="s">
        <v>1065</v>
      </c>
      <c r="E249">
        <v>3</v>
      </c>
      <c r="F249">
        <f t="shared" si="3"/>
        <v>9</v>
      </c>
      <c r="G249">
        <v>249</v>
      </c>
    </row>
    <row r="250" spans="1:7" x14ac:dyDescent="0.35">
      <c r="A250" t="s">
        <v>935</v>
      </c>
      <c r="B250" t="s">
        <v>413</v>
      </c>
      <c r="C250" t="s">
        <v>410</v>
      </c>
      <c r="D250" t="s">
        <v>410</v>
      </c>
      <c r="E250">
        <v>1</v>
      </c>
      <c r="F250" t="e">
        <f t="shared" si="3"/>
        <v>#VALUE!</v>
      </c>
      <c r="G250">
        <v>250</v>
      </c>
    </row>
    <row r="251" spans="1:7" x14ac:dyDescent="0.35">
      <c r="A251" t="s">
        <v>935</v>
      </c>
      <c r="B251" t="s">
        <v>1066</v>
      </c>
      <c r="C251" t="s">
        <v>414</v>
      </c>
      <c r="D251" t="s">
        <v>414</v>
      </c>
      <c r="E251">
        <v>1</v>
      </c>
      <c r="F251">
        <f t="shared" si="3"/>
        <v>9</v>
      </c>
      <c r="G251">
        <v>251</v>
      </c>
    </row>
    <row r="252" spans="1:7" x14ac:dyDescent="0.35">
      <c r="A252" t="s">
        <v>935</v>
      </c>
      <c r="B252" t="s">
        <v>420</v>
      </c>
      <c r="C252" t="s">
        <v>415</v>
      </c>
      <c r="D252" t="s">
        <v>415</v>
      </c>
      <c r="E252">
        <v>1</v>
      </c>
      <c r="F252">
        <f t="shared" si="3"/>
        <v>9</v>
      </c>
      <c r="G252">
        <v>252</v>
      </c>
    </row>
    <row r="253" spans="1:7" x14ac:dyDescent="0.35">
      <c r="A253" t="s">
        <v>935</v>
      </c>
      <c r="B253" t="s">
        <v>421</v>
      </c>
      <c r="C253" t="s">
        <v>416</v>
      </c>
      <c r="D253" t="s">
        <v>416</v>
      </c>
      <c r="E253">
        <v>1</v>
      </c>
      <c r="F253">
        <f t="shared" si="3"/>
        <v>9</v>
      </c>
      <c r="G253">
        <v>253</v>
      </c>
    </row>
    <row r="254" spans="1:7" x14ac:dyDescent="0.35">
      <c r="A254" t="s">
        <v>935</v>
      </c>
      <c r="B254" t="s">
        <v>418</v>
      </c>
      <c r="C254" t="s">
        <v>1070</v>
      </c>
      <c r="D254" t="s">
        <v>1070</v>
      </c>
      <c r="E254">
        <v>1</v>
      </c>
      <c r="F254" t="e">
        <f t="shared" si="3"/>
        <v>#VALUE!</v>
      </c>
      <c r="G254">
        <v>254</v>
      </c>
    </row>
    <row r="255" spans="1:7" x14ac:dyDescent="0.35">
      <c r="A255" t="s">
        <v>935</v>
      </c>
      <c r="B255" t="s">
        <v>419</v>
      </c>
      <c r="C255" t="s">
        <v>1075</v>
      </c>
      <c r="D255" t="s">
        <v>1075</v>
      </c>
      <c r="E255">
        <v>1</v>
      </c>
      <c r="F255" t="e">
        <f t="shared" si="3"/>
        <v>#VALUE!</v>
      </c>
      <c r="G255">
        <v>255</v>
      </c>
    </row>
    <row r="256" spans="1:7" x14ac:dyDescent="0.35">
      <c r="A256" t="s">
        <v>944</v>
      </c>
      <c r="B256" t="s">
        <v>422</v>
      </c>
      <c r="C256" t="s">
        <v>437</v>
      </c>
      <c r="D256" t="s">
        <v>437</v>
      </c>
      <c r="E256">
        <v>3</v>
      </c>
      <c r="F256" t="e">
        <f t="shared" si="3"/>
        <v>#VALUE!</v>
      </c>
      <c r="G256">
        <v>256</v>
      </c>
    </row>
    <row r="257" spans="1:7" x14ac:dyDescent="0.35">
      <c r="A257" t="s">
        <v>944</v>
      </c>
      <c r="B257" t="s">
        <v>423</v>
      </c>
      <c r="C257" t="s">
        <v>440</v>
      </c>
      <c r="D257" t="s">
        <v>440</v>
      </c>
      <c r="E257">
        <v>3</v>
      </c>
      <c r="F257" t="e">
        <f t="shared" si="3"/>
        <v>#VALUE!</v>
      </c>
      <c r="G257">
        <v>257</v>
      </c>
    </row>
    <row r="258" spans="1:7" x14ac:dyDescent="0.35">
      <c r="A258" t="s">
        <v>944</v>
      </c>
      <c r="B258" t="s">
        <v>706</v>
      </c>
      <c r="C258" t="s">
        <v>427</v>
      </c>
      <c r="D258" t="s">
        <v>427</v>
      </c>
      <c r="E258">
        <v>3</v>
      </c>
      <c r="F258">
        <f t="shared" ref="F258:F300" si="4">FIND("SF",B258)</f>
        <v>9</v>
      </c>
      <c r="G258">
        <v>258</v>
      </c>
    </row>
    <row r="259" spans="1:7" x14ac:dyDescent="0.35">
      <c r="A259" t="s">
        <v>944</v>
      </c>
      <c r="B259" t="s">
        <v>424</v>
      </c>
      <c r="C259" t="s">
        <v>438</v>
      </c>
      <c r="D259" t="s">
        <v>438</v>
      </c>
      <c r="E259">
        <v>3</v>
      </c>
      <c r="F259" t="e">
        <f t="shared" si="4"/>
        <v>#VALUE!</v>
      </c>
      <c r="G259">
        <v>259</v>
      </c>
    </row>
    <row r="260" spans="1:7" x14ac:dyDescent="0.35">
      <c r="A260" t="s">
        <v>944</v>
      </c>
      <c r="B260" t="s">
        <v>707</v>
      </c>
      <c r="C260" t="s">
        <v>428</v>
      </c>
      <c r="D260" t="s">
        <v>428</v>
      </c>
      <c r="E260">
        <v>3</v>
      </c>
      <c r="F260">
        <f t="shared" si="4"/>
        <v>9</v>
      </c>
      <c r="G260">
        <v>260</v>
      </c>
    </row>
    <row r="261" spans="1:7" x14ac:dyDescent="0.35">
      <c r="A261" t="s">
        <v>944</v>
      </c>
      <c r="B261" t="s">
        <v>425</v>
      </c>
      <c r="C261" t="s">
        <v>439</v>
      </c>
      <c r="D261" t="s">
        <v>439</v>
      </c>
      <c r="E261">
        <v>3</v>
      </c>
      <c r="F261" t="e">
        <f t="shared" si="4"/>
        <v>#VALUE!</v>
      </c>
      <c r="G261">
        <v>261</v>
      </c>
    </row>
    <row r="262" spans="1:7" x14ac:dyDescent="0.35">
      <c r="A262" t="s">
        <v>944</v>
      </c>
      <c r="B262" t="s">
        <v>708</v>
      </c>
      <c r="C262" t="s">
        <v>429</v>
      </c>
      <c r="D262" t="s">
        <v>429</v>
      </c>
      <c r="E262">
        <v>3</v>
      </c>
      <c r="F262">
        <f t="shared" si="4"/>
        <v>9</v>
      </c>
      <c r="G262">
        <v>262</v>
      </c>
    </row>
    <row r="263" spans="1:7" x14ac:dyDescent="0.35">
      <c r="A263" t="s">
        <v>935</v>
      </c>
      <c r="B263" t="s">
        <v>426</v>
      </c>
      <c r="C263" t="s">
        <v>435</v>
      </c>
      <c r="D263" t="s">
        <v>435</v>
      </c>
      <c r="E263">
        <v>1</v>
      </c>
      <c r="F263" t="e">
        <f t="shared" si="4"/>
        <v>#VALUE!</v>
      </c>
      <c r="G263">
        <v>263</v>
      </c>
    </row>
    <row r="264" spans="1:7" x14ac:dyDescent="0.35">
      <c r="A264" t="s">
        <v>935</v>
      </c>
      <c r="B264" t="s">
        <v>1076</v>
      </c>
      <c r="C264" t="s">
        <v>431</v>
      </c>
      <c r="D264" t="s">
        <v>431</v>
      </c>
      <c r="E264">
        <v>1</v>
      </c>
      <c r="F264">
        <f t="shared" si="4"/>
        <v>9</v>
      </c>
      <c r="G264">
        <v>264</v>
      </c>
    </row>
    <row r="265" spans="1:7" x14ac:dyDescent="0.35">
      <c r="A265" t="s">
        <v>935</v>
      </c>
      <c r="B265" t="s">
        <v>433</v>
      </c>
      <c r="C265" t="s">
        <v>436</v>
      </c>
      <c r="D265" t="s">
        <v>436</v>
      </c>
      <c r="E265">
        <v>1</v>
      </c>
      <c r="F265" t="e">
        <f t="shared" si="4"/>
        <v>#VALUE!</v>
      </c>
      <c r="G265">
        <v>265</v>
      </c>
    </row>
    <row r="266" spans="1:7" x14ac:dyDescent="0.35">
      <c r="A266" t="s">
        <v>935</v>
      </c>
      <c r="B266" t="s">
        <v>1077</v>
      </c>
      <c r="C266" t="s">
        <v>432</v>
      </c>
      <c r="D266" t="s">
        <v>432</v>
      </c>
      <c r="E266">
        <v>1</v>
      </c>
      <c r="F266">
        <f t="shared" si="4"/>
        <v>9</v>
      </c>
      <c r="G266">
        <v>266</v>
      </c>
    </row>
    <row r="267" spans="1:7" x14ac:dyDescent="0.35">
      <c r="A267" t="s">
        <v>944</v>
      </c>
      <c r="B267" t="s">
        <v>434</v>
      </c>
      <c r="C267" t="s">
        <v>441</v>
      </c>
      <c r="D267" t="s">
        <v>441</v>
      </c>
      <c r="E267">
        <v>3</v>
      </c>
      <c r="F267" t="e">
        <f t="shared" si="4"/>
        <v>#VALUE!</v>
      </c>
      <c r="G267">
        <v>267</v>
      </c>
    </row>
    <row r="268" spans="1:7" x14ac:dyDescent="0.35">
      <c r="A268" t="s">
        <v>944</v>
      </c>
      <c r="B268" t="s">
        <v>709</v>
      </c>
      <c r="C268" t="s">
        <v>444</v>
      </c>
      <c r="D268" t="s">
        <v>444</v>
      </c>
      <c r="E268">
        <v>3</v>
      </c>
      <c r="F268">
        <f t="shared" si="4"/>
        <v>10</v>
      </c>
      <c r="G268">
        <v>268</v>
      </c>
    </row>
    <row r="269" spans="1:7" x14ac:dyDescent="0.35">
      <c r="A269" t="s">
        <v>944</v>
      </c>
      <c r="B269" t="s">
        <v>443</v>
      </c>
      <c r="C269" t="s">
        <v>442</v>
      </c>
      <c r="D269" t="s">
        <v>442</v>
      </c>
      <c r="E269">
        <v>3</v>
      </c>
      <c r="F269" t="e">
        <f t="shared" si="4"/>
        <v>#VALUE!</v>
      </c>
      <c r="G269">
        <v>269</v>
      </c>
    </row>
    <row r="270" spans="1:7" x14ac:dyDescent="0.35">
      <c r="A270" t="s">
        <v>944</v>
      </c>
      <c r="B270" t="s">
        <v>710</v>
      </c>
      <c r="C270" t="s">
        <v>445</v>
      </c>
      <c r="D270" t="s">
        <v>445</v>
      </c>
      <c r="E270">
        <v>3</v>
      </c>
      <c r="F270">
        <f t="shared" si="4"/>
        <v>10</v>
      </c>
      <c r="G270">
        <v>270</v>
      </c>
    </row>
    <row r="271" spans="1:7" x14ac:dyDescent="0.35">
      <c r="A271" t="s">
        <v>935</v>
      </c>
      <c r="B271" t="s">
        <v>455</v>
      </c>
      <c r="C271" t="s">
        <v>109</v>
      </c>
      <c r="D271" t="s">
        <v>109</v>
      </c>
      <c r="E271">
        <v>2</v>
      </c>
      <c r="F271" t="e">
        <f t="shared" si="4"/>
        <v>#VALUE!</v>
      </c>
      <c r="G271">
        <v>271</v>
      </c>
    </row>
    <row r="272" spans="1:7" x14ac:dyDescent="0.35">
      <c r="A272" t="s">
        <v>935</v>
      </c>
      <c r="B272" t="s">
        <v>1067</v>
      </c>
      <c r="C272" t="s">
        <v>108</v>
      </c>
      <c r="D272" t="s">
        <v>108</v>
      </c>
      <c r="E272">
        <v>2</v>
      </c>
      <c r="F272">
        <f t="shared" si="4"/>
        <v>10</v>
      </c>
      <c r="G272">
        <v>272</v>
      </c>
    </row>
    <row r="273" spans="1:7" x14ac:dyDescent="0.35">
      <c r="A273" t="s">
        <v>935</v>
      </c>
      <c r="B273" t="s">
        <v>456</v>
      </c>
      <c r="C273" t="s">
        <v>447</v>
      </c>
      <c r="D273" t="s">
        <v>447</v>
      </c>
      <c r="E273">
        <v>2</v>
      </c>
      <c r="F273" t="e">
        <f t="shared" si="4"/>
        <v>#VALUE!</v>
      </c>
      <c r="G273">
        <v>273</v>
      </c>
    </row>
    <row r="274" spans="1:7" x14ac:dyDescent="0.35">
      <c r="A274" t="s">
        <v>935</v>
      </c>
      <c r="B274" t="s">
        <v>457</v>
      </c>
      <c r="C274" t="s">
        <v>448</v>
      </c>
      <c r="D274" t="s">
        <v>448</v>
      </c>
      <c r="E274">
        <v>2</v>
      </c>
      <c r="F274" t="e">
        <f t="shared" si="4"/>
        <v>#VALUE!</v>
      </c>
      <c r="G274">
        <v>274</v>
      </c>
    </row>
    <row r="275" spans="1:7" x14ac:dyDescent="0.35">
      <c r="A275" t="s">
        <v>935</v>
      </c>
      <c r="B275" t="s">
        <v>458</v>
      </c>
      <c r="C275" t="s">
        <v>449</v>
      </c>
      <c r="D275" t="s">
        <v>449</v>
      </c>
      <c r="E275">
        <v>2</v>
      </c>
      <c r="F275" t="e">
        <f t="shared" si="4"/>
        <v>#VALUE!</v>
      </c>
      <c r="G275">
        <v>275</v>
      </c>
    </row>
    <row r="276" spans="1:7" x14ac:dyDescent="0.35">
      <c r="A276" t="s">
        <v>935</v>
      </c>
      <c r="B276" t="s">
        <v>1068</v>
      </c>
      <c r="C276" t="s">
        <v>452</v>
      </c>
      <c r="D276" t="s">
        <v>452</v>
      </c>
      <c r="E276">
        <v>2</v>
      </c>
      <c r="F276">
        <f t="shared" si="4"/>
        <v>10</v>
      </c>
      <c r="G276">
        <v>276</v>
      </c>
    </row>
    <row r="277" spans="1:7" x14ac:dyDescent="0.35">
      <c r="A277" t="s">
        <v>935</v>
      </c>
      <c r="B277" t="s">
        <v>467</v>
      </c>
      <c r="C277" t="s">
        <v>453</v>
      </c>
      <c r="D277" t="s">
        <v>453</v>
      </c>
      <c r="E277">
        <v>2</v>
      </c>
      <c r="F277">
        <f t="shared" si="4"/>
        <v>10</v>
      </c>
      <c r="G277">
        <v>277</v>
      </c>
    </row>
    <row r="278" spans="1:7" x14ac:dyDescent="0.35">
      <c r="A278" t="s">
        <v>944</v>
      </c>
      <c r="B278" t="s">
        <v>468</v>
      </c>
      <c r="C278" t="s">
        <v>110</v>
      </c>
      <c r="D278" t="s">
        <v>110</v>
      </c>
      <c r="E278">
        <v>4</v>
      </c>
      <c r="F278">
        <f t="shared" si="4"/>
        <v>10</v>
      </c>
      <c r="G278">
        <v>278</v>
      </c>
    </row>
    <row r="279" spans="1:7" x14ac:dyDescent="0.35">
      <c r="A279" t="s">
        <v>935</v>
      </c>
      <c r="B279" t="s">
        <v>459</v>
      </c>
      <c r="C279" t="s">
        <v>450</v>
      </c>
      <c r="D279" t="s">
        <v>450</v>
      </c>
      <c r="E279">
        <v>2</v>
      </c>
      <c r="F279" t="e">
        <f t="shared" si="4"/>
        <v>#VALUE!</v>
      </c>
      <c r="G279">
        <v>279</v>
      </c>
    </row>
    <row r="280" spans="1:7" x14ac:dyDescent="0.35">
      <c r="A280" t="s">
        <v>935</v>
      </c>
      <c r="B280" t="s">
        <v>460</v>
      </c>
      <c r="C280" t="s">
        <v>451</v>
      </c>
      <c r="D280" t="s">
        <v>451</v>
      </c>
      <c r="E280">
        <v>2</v>
      </c>
      <c r="F280" t="e">
        <f t="shared" si="4"/>
        <v>#VALUE!</v>
      </c>
      <c r="G280">
        <v>280</v>
      </c>
    </row>
    <row r="281" spans="1:7" x14ac:dyDescent="0.35">
      <c r="A281" t="s">
        <v>935</v>
      </c>
      <c r="B281" t="s">
        <v>469</v>
      </c>
      <c r="C281" t="s">
        <v>461</v>
      </c>
      <c r="D281" t="s">
        <v>461</v>
      </c>
      <c r="E281">
        <v>2</v>
      </c>
      <c r="F281" t="e">
        <f t="shared" si="4"/>
        <v>#VALUE!</v>
      </c>
      <c r="G281">
        <v>281</v>
      </c>
    </row>
    <row r="282" spans="1:7" x14ac:dyDescent="0.35">
      <c r="A282" t="s">
        <v>935</v>
      </c>
      <c r="B282" t="s">
        <v>1069</v>
      </c>
      <c r="C282" t="s">
        <v>465</v>
      </c>
      <c r="D282" t="s">
        <v>465</v>
      </c>
      <c r="E282">
        <v>2</v>
      </c>
      <c r="F282">
        <f t="shared" si="4"/>
        <v>10</v>
      </c>
      <c r="G282">
        <v>282</v>
      </c>
    </row>
    <row r="283" spans="1:7" x14ac:dyDescent="0.35">
      <c r="A283" t="s">
        <v>935</v>
      </c>
      <c r="B283" t="s">
        <v>470</v>
      </c>
      <c r="C283" t="s">
        <v>462</v>
      </c>
      <c r="D283" t="s">
        <v>462</v>
      </c>
      <c r="E283">
        <v>2</v>
      </c>
      <c r="F283" t="e">
        <f t="shared" si="4"/>
        <v>#VALUE!</v>
      </c>
      <c r="G283">
        <v>283</v>
      </c>
    </row>
    <row r="284" spans="1:7" x14ac:dyDescent="0.35">
      <c r="A284" t="s">
        <v>935</v>
      </c>
      <c r="B284" t="s">
        <v>471</v>
      </c>
      <c r="C284" t="s">
        <v>463</v>
      </c>
      <c r="D284" t="s">
        <v>463</v>
      </c>
      <c r="E284">
        <v>2</v>
      </c>
      <c r="F284" t="e">
        <f t="shared" si="4"/>
        <v>#VALUE!</v>
      </c>
      <c r="G284">
        <v>284</v>
      </c>
    </row>
    <row r="285" spans="1:7" x14ac:dyDescent="0.35">
      <c r="A285" t="s">
        <v>935</v>
      </c>
      <c r="B285" t="s">
        <v>472</v>
      </c>
      <c r="C285" t="s">
        <v>464</v>
      </c>
      <c r="D285" t="s">
        <v>464</v>
      </c>
      <c r="E285">
        <v>2</v>
      </c>
      <c r="F285" t="e">
        <f t="shared" si="4"/>
        <v>#VALUE!</v>
      </c>
      <c r="G285">
        <v>285</v>
      </c>
    </row>
    <row r="286" spans="1:7" x14ac:dyDescent="0.35">
      <c r="A286" t="s">
        <v>935</v>
      </c>
      <c r="B286" t="s">
        <v>1071</v>
      </c>
      <c r="C286" t="s">
        <v>466</v>
      </c>
      <c r="D286" t="s">
        <v>1072</v>
      </c>
      <c r="E286">
        <v>2</v>
      </c>
      <c r="F286">
        <f t="shared" si="4"/>
        <v>10</v>
      </c>
      <c r="G286">
        <v>286</v>
      </c>
    </row>
    <row r="287" spans="1:7" x14ac:dyDescent="0.35">
      <c r="A287" t="s">
        <v>944</v>
      </c>
      <c r="B287" t="s">
        <v>476</v>
      </c>
      <c r="C287" t="s">
        <v>474</v>
      </c>
      <c r="D287" t="s">
        <v>474</v>
      </c>
      <c r="E287">
        <v>3</v>
      </c>
      <c r="F287" t="e">
        <f t="shared" si="4"/>
        <v>#VALUE!</v>
      </c>
      <c r="G287">
        <v>287</v>
      </c>
    </row>
    <row r="288" spans="1:7" x14ac:dyDescent="0.35">
      <c r="A288" t="s">
        <v>944</v>
      </c>
      <c r="B288" t="s">
        <v>1073</v>
      </c>
      <c r="C288" t="s">
        <v>478</v>
      </c>
      <c r="D288" t="s">
        <v>478</v>
      </c>
      <c r="E288">
        <v>3</v>
      </c>
      <c r="F288">
        <f t="shared" si="4"/>
        <v>10</v>
      </c>
      <c r="G288">
        <v>288</v>
      </c>
    </row>
    <row r="289" spans="1:7" x14ac:dyDescent="0.35">
      <c r="A289" t="s">
        <v>944</v>
      </c>
      <c r="B289" t="s">
        <v>479</v>
      </c>
      <c r="C289" t="s">
        <v>111</v>
      </c>
      <c r="D289" t="s">
        <v>111</v>
      </c>
      <c r="E289">
        <v>3</v>
      </c>
      <c r="F289">
        <f t="shared" si="4"/>
        <v>10</v>
      </c>
      <c r="G289">
        <v>289</v>
      </c>
    </row>
    <row r="290" spans="1:7" x14ac:dyDescent="0.35">
      <c r="A290" t="s">
        <v>944</v>
      </c>
      <c r="B290" t="s">
        <v>477</v>
      </c>
      <c r="C290" t="s">
        <v>475</v>
      </c>
      <c r="D290" t="s">
        <v>475</v>
      </c>
      <c r="E290">
        <v>3</v>
      </c>
      <c r="F290" t="e">
        <f t="shared" si="4"/>
        <v>#VALUE!</v>
      </c>
      <c r="G290">
        <v>290</v>
      </c>
    </row>
    <row r="291" spans="1:7" x14ac:dyDescent="0.35">
      <c r="A291" t="s">
        <v>944</v>
      </c>
      <c r="B291" t="s">
        <v>482</v>
      </c>
      <c r="C291" t="s">
        <v>480</v>
      </c>
      <c r="D291" t="s">
        <v>480</v>
      </c>
      <c r="E291">
        <v>4</v>
      </c>
      <c r="F291" t="e">
        <f t="shared" si="4"/>
        <v>#VALUE!</v>
      </c>
      <c r="G291">
        <v>291</v>
      </c>
    </row>
    <row r="292" spans="1:7" x14ac:dyDescent="0.35">
      <c r="A292" t="s">
        <v>944</v>
      </c>
      <c r="B292" t="s">
        <v>483</v>
      </c>
      <c r="C292" t="s">
        <v>481</v>
      </c>
      <c r="D292" t="s">
        <v>481</v>
      </c>
      <c r="E292">
        <v>4</v>
      </c>
      <c r="F292" t="e">
        <f t="shared" si="4"/>
        <v>#VALUE!</v>
      </c>
      <c r="G292">
        <v>292</v>
      </c>
    </row>
    <row r="293" spans="1:7" x14ac:dyDescent="0.35">
      <c r="A293" t="s">
        <v>944</v>
      </c>
      <c r="B293" t="s">
        <v>1074</v>
      </c>
      <c r="C293" t="s">
        <v>111</v>
      </c>
      <c r="D293" t="s">
        <v>111</v>
      </c>
      <c r="E293">
        <v>4</v>
      </c>
      <c r="F293">
        <f t="shared" si="4"/>
        <v>10</v>
      </c>
      <c r="G293">
        <v>293</v>
      </c>
    </row>
    <row r="294" spans="1:7" x14ac:dyDescent="0.35">
      <c r="A294" t="s">
        <v>935</v>
      </c>
      <c r="B294" t="s">
        <v>484</v>
      </c>
      <c r="C294" t="s">
        <v>486</v>
      </c>
      <c r="D294" t="s">
        <v>1078</v>
      </c>
      <c r="E294">
        <v>2</v>
      </c>
      <c r="F294" t="e">
        <f t="shared" si="4"/>
        <v>#VALUE!</v>
      </c>
      <c r="G294">
        <v>294</v>
      </c>
    </row>
    <row r="295" spans="1:7" x14ac:dyDescent="0.35">
      <c r="A295" t="s">
        <v>935</v>
      </c>
      <c r="B295" t="s">
        <v>1079</v>
      </c>
      <c r="C295" t="s">
        <v>112</v>
      </c>
      <c r="D295" t="s">
        <v>112</v>
      </c>
      <c r="E295">
        <v>2</v>
      </c>
      <c r="F295">
        <f t="shared" si="4"/>
        <v>9</v>
      </c>
      <c r="G295">
        <v>295</v>
      </c>
    </row>
    <row r="296" spans="1:7" x14ac:dyDescent="0.35">
      <c r="A296" t="s">
        <v>935</v>
      </c>
      <c r="B296" t="s">
        <v>485</v>
      </c>
      <c r="C296" t="s">
        <v>53</v>
      </c>
      <c r="D296" t="s">
        <v>53</v>
      </c>
      <c r="E296">
        <v>2</v>
      </c>
      <c r="F296" t="e">
        <f t="shared" si="4"/>
        <v>#VALUE!</v>
      </c>
      <c r="G296">
        <v>296</v>
      </c>
    </row>
    <row r="297" spans="1:7" x14ac:dyDescent="0.35">
      <c r="A297" t="s">
        <v>935</v>
      </c>
      <c r="B297" t="s">
        <v>1080</v>
      </c>
      <c r="C297" t="s">
        <v>54</v>
      </c>
      <c r="D297" t="s">
        <v>54</v>
      </c>
      <c r="E297">
        <v>2</v>
      </c>
      <c r="F297">
        <f t="shared" si="4"/>
        <v>9</v>
      </c>
      <c r="G297">
        <v>297</v>
      </c>
    </row>
    <row r="298" spans="1:7" x14ac:dyDescent="0.35">
      <c r="A298" t="s">
        <v>944</v>
      </c>
      <c r="B298" t="s">
        <v>489</v>
      </c>
      <c r="C298" t="s">
        <v>113</v>
      </c>
      <c r="D298" t="s">
        <v>113</v>
      </c>
      <c r="E298">
        <v>4</v>
      </c>
      <c r="F298" t="e">
        <f t="shared" si="4"/>
        <v>#VALUE!</v>
      </c>
      <c r="G298">
        <v>298</v>
      </c>
    </row>
    <row r="299" spans="1:7" x14ac:dyDescent="0.35">
      <c r="A299" t="s">
        <v>944</v>
      </c>
      <c r="B299" t="s">
        <v>1081</v>
      </c>
      <c r="C299" t="s">
        <v>487</v>
      </c>
      <c r="D299" t="s">
        <v>487</v>
      </c>
      <c r="E299">
        <v>4</v>
      </c>
      <c r="F299">
        <f t="shared" si="4"/>
        <v>9</v>
      </c>
      <c r="G299">
        <v>299</v>
      </c>
    </row>
    <row r="300" spans="1:7" x14ac:dyDescent="0.35">
      <c r="A300" t="s">
        <v>944</v>
      </c>
      <c r="B300" t="s">
        <v>490</v>
      </c>
      <c r="C300" t="s">
        <v>488</v>
      </c>
      <c r="D300" t="s">
        <v>488</v>
      </c>
      <c r="E300">
        <v>4</v>
      </c>
      <c r="F300">
        <f t="shared" si="4"/>
        <v>9</v>
      </c>
      <c r="G300">
        <v>300</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935</v>
      </c>
      <c r="B1" t="s">
        <v>134</v>
      </c>
      <c r="C1" t="s">
        <v>1096</v>
      </c>
      <c r="D1" t="s">
        <v>937</v>
      </c>
      <c r="E1">
        <v>1</v>
      </c>
      <c r="G1">
        <v>1</v>
      </c>
    </row>
    <row r="2" spans="1:7" x14ac:dyDescent="0.35">
      <c r="A2" t="s">
        <v>935</v>
      </c>
      <c r="B2" t="s">
        <v>133</v>
      </c>
      <c r="C2" t="s">
        <v>1082</v>
      </c>
      <c r="D2" t="s">
        <v>6</v>
      </c>
      <c r="E2">
        <v>1</v>
      </c>
      <c r="G2">
        <v>9</v>
      </c>
    </row>
    <row r="3" spans="1:7" x14ac:dyDescent="0.35">
      <c r="A3" t="s">
        <v>935</v>
      </c>
      <c r="B3" t="s">
        <v>146</v>
      </c>
      <c r="C3" t="s">
        <v>1083</v>
      </c>
      <c r="D3" t="s">
        <v>142</v>
      </c>
      <c r="E3">
        <v>2</v>
      </c>
      <c r="G3">
        <v>11</v>
      </c>
    </row>
    <row r="4" spans="1:7" x14ac:dyDescent="0.35">
      <c r="A4" t="s">
        <v>935</v>
      </c>
      <c r="B4" t="s">
        <v>147</v>
      </c>
      <c r="C4" t="s">
        <v>1084</v>
      </c>
      <c r="D4" t="s">
        <v>143</v>
      </c>
      <c r="E4">
        <v>2</v>
      </c>
      <c r="G4">
        <v>13</v>
      </c>
    </row>
    <row r="5" spans="1:7" x14ac:dyDescent="0.35">
      <c r="A5" t="s">
        <v>935</v>
      </c>
      <c r="B5" t="s">
        <v>148</v>
      </c>
      <c r="C5" t="s">
        <v>1085</v>
      </c>
      <c r="D5" t="s">
        <v>10</v>
      </c>
      <c r="E5">
        <v>2</v>
      </c>
      <c r="G5">
        <v>15</v>
      </c>
    </row>
    <row r="6" spans="1:7" x14ac:dyDescent="0.35">
      <c r="A6" t="s">
        <v>935</v>
      </c>
      <c r="B6" t="s">
        <v>161</v>
      </c>
      <c r="C6" t="s">
        <v>1086</v>
      </c>
      <c r="D6" t="s">
        <v>945</v>
      </c>
      <c r="E6">
        <v>1</v>
      </c>
      <c r="G6">
        <v>17</v>
      </c>
    </row>
    <row r="7" spans="1:7" x14ac:dyDescent="0.35">
      <c r="A7" t="s">
        <v>935</v>
      </c>
      <c r="B7" t="s">
        <v>162</v>
      </c>
      <c r="C7" t="s">
        <v>1087</v>
      </c>
      <c r="D7" t="s">
        <v>953</v>
      </c>
      <c r="E7">
        <v>1</v>
      </c>
      <c r="G7">
        <v>25</v>
      </c>
    </row>
    <row r="8" spans="1:7" x14ac:dyDescent="0.35">
      <c r="A8" t="s">
        <v>935</v>
      </c>
      <c r="B8" t="s">
        <v>163</v>
      </c>
      <c r="C8" t="s">
        <v>1088</v>
      </c>
      <c r="D8" t="s">
        <v>954</v>
      </c>
      <c r="E8">
        <v>1</v>
      </c>
      <c r="G8">
        <v>26</v>
      </c>
    </row>
    <row r="9" spans="1:7" x14ac:dyDescent="0.35">
      <c r="A9" t="s">
        <v>935</v>
      </c>
      <c r="B9" t="s">
        <v>164</v>
      </c>
      <c r="C9" t="s">
        <v>1095</v>
      </c>
      <c r="D9" t="s">
        <v>955</v>
      </c>
      <c r="E9">
        <v>1</v>
      </c>
      <c r="G9">
        <v>27</v>
      </c>
    </row>
    <row r="10" spans="1:7" x14ac:dyDescent="0.35">
      <c r="A10" t="s">
        <v>935</v>
      </c>
      <c r="B10" t="s">
        <v>172</v>
      </c>
      <c r="C10" t="s">
        <v>1090</v>
      </c>
      <c r="D10" t="s">
        <v>956</v>
      </c>
      <c r="E10">
        <v>1</v>
      </c>
      <c r="G10">
        <v>28</v>
      </c>
    </row>
    <row r="11" spans="1:7" x14ac:dyDescent="0.35">
      <c r="A11" t="s">
        <v>935</v>
      </c>
      <c r="B11" t="s">
        <v>183</v>
      </c>
      <c r="C11" t="s">
        <v>1091</v>
      </c>
      <c r="D11" t="s">
        <v>182</v>
      </c>
      <c r="E11">
        <v>1</v>
      </c>
      <c r="G11">
        <v>29</v>
      </c>
    </row>
    <row r="12" spans="1:7" x14ac:dyDescent="0.35">
      <c r="A12" t="s">
        <v>935</v>
      </c>
      <c r="B12" t="s">
        <v>184</v>
      </c>
      <c r="C12" t="s">
        <v>1092</v>
      </c>
      <c r="D12" t="s">
        <v>959</v>
      </c>
      <c r="E12">
        <v>1</v>
      </c>
      <c r="G12">
        <v>37</v>
      </c>
    </row>
    <row r="13" spans="1:7" x14ac:dyDescent="0.35">
      <c r="A13" t="s">
        <v>935</v>
      </c>
      <c r="B13" t="s">
        <v>185</v>
      </c>
      <c r="C13" t="s">
        <v>1093</v>
      </c>
      <c r="D13" t="s">
        <v>960</v>
      </c>
      <c r="E13">
        <v>1</v>
      </c>
      <c r="G13">
        <v>38</v>
      </c>
    </row>
    <row r="14" spans="1:7" x14ac:dyDescent="0.35">
      <c r="A14" t="s">
        <v>935</v>
      </c>
      <c r="B14" t="s">
        <v>194</v>
      </c>
      <c r="C14" t="s">
        <v>1094</v>
      </c>
      <c r="D14" t="s">
        <v>384</v>
      </c>
      <c r="E14">
        <v>2</v>
      </c>
      <c r="G14">
        <v>39</v>
      </c>
    </row>
    <row r="15" spans="1:7" x14ac:dyDescent="0.35">
      <c r="A15" t="s">
        <v>935</v>
      </c>
      <c r="B15" t="s">
        <v>195</v>
      </c>
      <c r="C15" t="s">
        <v>1097</v>
      </c>
      <c r="D15" t="s">
        <v>947</v>
      </c>
      <c r="E15">
        <v>2</v>
      </c>
      <c r="G15">
        <v>41</v>
      </c>
    </row>
    <row r="16" spans="1:7" x14ac:dyDescent="0.35">
      <c r="A16" t="s">
        <v>935</v>
      </c>
      <c r="B16" t="s">
        <v>196</v>
      </c>
      <c r="C16" t="s">
        <v>1098</v>
      </c>
      <c r="D16" t="s">
        <v>948</v>
      </c>
      <c r="E16">
        <v>2</v>
      </c>
      <c r="G16">
        <v>42</v>
      </c>
    </row>
    <row r="17" spans="1:7" x14ac:dyDescent="0.35">
      <c r="A17" t="s">
        <v>944</v>
      </c>
      <c r="B17" t="s">
        <v>197</v>
      </c>
      <c r="C17" t="s">
        <v>84</v>
      </c>
      <c r="D17" t="s">
        <v>528</v>
      </c>
      <c r="E17">
        <v>3</v>
      </c>
      <c r="G17">
        <v>43</v>
      </c>
    </row>
    <row r="18" spans="1:7" x14ac:dyDescent="0.35">
      <c r="A18" t="s">
        <v>944</v>
      </c>
      <c r="B18" t="s">
        <v>198</v>
      </c>
      <c r="C18" t="s">
        <v>1099</v>
      </c>
      <c r="D18" t="s">
        <v>949</v>
      </c>
      <c r="E18">
        <v>3</v>
      </c>
      <c r="G18">
        <v>45</v>
      </c>
    </row>
    <row r="19" spans="1:7" x14ac:dyDescent="0.35">
      <c r="A19" t="s">
        <v>944</v>
      </c>
      <c r="B19" t="s">
        <v>199</v>
      </c>
      <c r="C19" t="s">
        <v>1100</v>
      </c>
      <c r="D19" t="s">
        <v>950</v>
      </c>
      <c r="E19">
        <v>3</v>
      </c>
      <c r="G19">
        <v>46</v>
      </c>
    </row>
    <row r="20" spans="1:7" x14ac:dyDescent="0.35">
      <c r="A20" t="s">
        <v>944</v>
      </c>
      <c r="B20" t="s">
        <v>200</v>
      </c>
      <c r="C20" t="s">
        <v>1101</v>
      </c>
      <c r="D20" t="s">
        <v>951</v>
      </c>
      <c r="E20">
        <v>3</v>
      </c>
      <c r="G20">
        <v>47</v>
      </c>
    </row>
    <row r="21" spans="1:7" x14ac:dyDescent="0.35">
      <c r="A21" t="s">
        <v>944</v>
      </c>
      <c r="B21" t="s">
        <v>201</v>
      </c>
      <c r="C21" t="s">
        <v>1102</v>
      </c>
      <c r="D21" t="s">
        <v>952</v>
      </c>
      <c r="E21">
        <v>3</v>
      </c>
      <c r="G21">
        <v>48</v>
      </c>
    </row>
    <row r="22" spans="1:7" x14ac:dyDescent="0.35">
      <c r="A22" t="s">
        <v>944</v>
      </c>
      <c r="B22" t="s">
        <v>205</v>
      </c>
      <c r="C22" t="s">
        <v>1103</v>
      </c>
      <c r="D22" t="s">
        <v>20</v>
      </c>
      <c r="E22">
        <v>4</v>
      </c>
      <c r="G22">
        <v>49</v>
      </c>
    </row>
    <row r="23" spans="1:7" x14ac:dyDescent="0.35">
      <c r="A23" t="s">
        <v>944</v>
      </c>
      <c r="B23" t="s">
        <v>218</v>
      </c>
      <c r="C23" t="s">
        <v>1104</v>
      </c>
      <c r="D23" t="s">
        <v>21</v>
      </c>
      <c r="E23">
        <v>4</v>
      </c>
      <c r="G23">
        <v>53</v>
      </c>
    </row>
    <row r="24" spans="1:7" x14ac:dyDescent="0.35">
      <c r="A24" t="s">
        <v>944</v>
      </c>
      <c r="B24" t="s">
        <v>225</v>
      </c>
      <c r="C24" t="s">
        <v>1105</v>
      </c>
      <c r="D24" t="s">
        <v>85</v>
      </c>
      <c r="E24">
        <v>4</v>
      </c>
      <c r="G24">
        <v>57</v>
      </c>
    </row>
    <row r="25" spans="1:7" x14ac:dyDescent="0.35">
      <c r="A25" t="s">
        <v>935</v>
      </c>
      <c r="B25" t="s">
        <v>234</v>
      </c>
      <c r="C25" t="s">
        <v>1106</v>
      </c>
      <c r="D25" t="s">
        <v>962</v>
      </c>
      <c r="E25">
        <v>1</v>
      </c>
      <c r="G25">
        <v>62</v>
      </c>
    </row>
    <row r="26" spans="1:7" x14ac:dyDescent="0.35">
      <c r="A26" t="s">
        <v>944</v>
      </c>
      <c r="B26" t="s">
        <v>236</v>
      </c>
      <c r="C26" t="s">
        <v>1107</v>
      </c>
      <c r="D26" t="s">
        <v>25</v>
      </c>
      <c r="E26">
        <v>4</v>
      </c>
      <c r="G26">
        <v>65</v>
      </c>
    </row>
    <row r="27" spans="1:7" x14ac:dyDescent="0.35">
      <c r="A27" t="s">
        <v>935</v>
      </c>
      <c r="B27" t="s">
        <v>567</v>
      </c>
      <c r="C27" t="s">
        <v>72</v>
      </c>
      <c r="D27" t="s">
        <v>72</v>
      </c>
      <c r="E27">
        <v>2</v>
      </c>
      <c r="G27">
        <v>70</v>
      </c>
    </row>
    <row r="28" spans="1:7" x14ac:dyDescent="0.35">
      <c r="A28" t="s">
        <v>944</v>
      </c>
      <c r="B28" t="s">
        <v>572</v>
      </c>
      <c r="C28" t="s">
        <v>124</v>
      </c>
      <c r="D28" t="s">
        <v>124</v>
      </c>
      <c r="E28">
        <v>4</v>
      </c>
      <c r="G28">
        <v>76</v>
      </c>
    </row>
    <row r="29" spans="1:7" x14ac:dyDescent="0.35">
      <c r="A29" t="s">
        <v>935</v>
      </c>
      <c r="B29" t="s">
        <v>573</v>
      </c>
      <c r="C29" t="s">
        <v>74</v>
      </c>
      <c r="D29" t="s">
        <v>74</v>
      </c>
      <c r="E29">
        <v>2</v>
      </c>
      <c r="G29">
        <v>78</v>
      </c>
    </row>
    <row r="30" spans="1:7" x14ac:dyDescent="0.35">
      <c r="A30" t="s">
        <v>935</v>
      </c>
      <c r="B30" t="s">
        <v>575</v>
      </c>
      <c r="C30" t="s">
        <v>77</v>
      </c>
      <c r="D30" t="s">
        <v>77</v>
      </c>
      <c r="E30">
        <v>2</v>
      </c>
      <c r="G30">
        <v>80</v>
      </c>
    </row>
    <row r="31" spans="1:7" x14ac:dyDescent="0.35">
      <c r="A31" t="s">
        <v>944</v>
      </c>
      <c r="B31" t="s">
        <v>586</v>
      </c>
      <c r="C31" t="s">
        <v>1108</v>
      </c>
      <c r="D31" t="s">
        <v>78</v>
      </c>
      <c r="E31">
        <v>4</v>
      </c>
      <c r="G31">
        <v>85</v>
      </c>
    </row>
    <row r="32" spans="1:7" x14ac:dyDescent="0.35">
      <c r="A32" t="s">
        <v>935</v>
      </c>
      <c r="B32" t="s">
        <v>587</v>
      </c>
      <c r="C32" t="s">
        <v>583</v>
      </c>
      <c r="D32" t="s">
        <v>583</v>
      </c>
      <c r="E32">
        <v>2</v>
      </c>
      <c r="G32">
        <v>88</v>
      </c>
    </row>
    <row r="33" spans="1:7" x14ac:dyDescent="0.35">
      <c r="A33" t="s">
        <v>944</v>
      </c>
      <c r="B33" t="s">
        <v>552</v>
      </c>
      <c r="C33" t="s">
        <v>1109</v>
      </c>
      <c r="D33" t="s">
        <v>120</v>
      </c>
      <c r="E33">
        <v>4</v>
      </c>
      <c r="G33">
        <v>91</v>
      </c>
    </row>
    <row r="34" spans="1:7" x14ac:dyDescent="0.35">
      <c r="A34" t="s">
        <v>944</v>
      </c>
      <c r="B34" t="s">
        <v>557</v>
      </c>
      <c r="C34" t="s">
        <v>1110</v>
      </c>
      <c r="D34" t="s">
        <v>121</v>
      </c>
      <c r="E34">
        <v>4</v>
      </c>
      <c r="G34">
        <v>93</v>
      </c>
    </row>
    <row r="35" spans="1:7" x14ac:dyDescent="0.35">
      <c r="A35" t="s">
        <v>935</v>
      </c>
      <c r="B35" t="s">
        <v>558</v>
      </c>
      <c r="C35" t="s">
        <v>1111</v>
      </c>
      <c r="D35" t="s">
        <v>554</v>
      </c>
      <c r="E35">
        <v>2</v>
      </c>
      <c r="G35">
        <v>95</v>
      </c>
    </row>
    <row r="36" spans="1:7" x14ac:dyDescent="0.35">
      <c r="A36" t="s">
        <v>935</v>
      </c>
      <c r="B36" t="s">
        <v>559</v>
      </c>
      <c r="C36" t="s">
        <v>1112</v>
      </c>
      <c r="D36" t="s">
        <v>384</v>
      </c>
      <c r="E36">
        <v>2</v>
      </c>
      <c r="G36">
        <v>97</v>
      </c>
    </row>
    <row r="37" spans="1:7" x14ac:dyDescent="0.35">
      <c r="A37" t="s">
        <v>935</v>
      </c>
      <c r="B37" t="s">
        <v>560</v>
      </c>
      <c r="C37" t="s">
        <v>1113</v>
      </c>
      <c r="D37" t="s">
        <v>555</v>
      </c>
      <c r="E37">
        <v>2</v>
      </c>
      <c r="G37">
        <v>98</v>
      </c>
    </row>
    <row r="38" spans="1:7" x14ac:dyDescent="0.35">
      <c r="A38" t="s">
        <v>944</v>
      </c>
      <c r="B38" t="s">
        <v>494</v>
      </c>
      <c r="C38" t="s">
        <v>1114</v>
      </c>
      <c r="D38" t="s">
        <v>58</v>
      </c>
      <c r="E38">
        <v>4</v>
      </c>
      <c r="G38">
        <v>99</v>
      </c>
    </row>
    <row r="39" spans="1:7" x14ac:dyDescent="0.35">
      <c r="A39" t="s">
        <v>935</v>
      </c>
      <c r="B39" t="s">
        <v>495</v>
      </c>
      <c r="C39" t="s">
        <v>1115</v>
      </c>
      <c r="D39" t="s">
        <v>59</v>
      </c>
      <c r="E39">
        <v>1</v>
      </c>
      <c r="G39">
        <v>101</v>
      </c>
    </row>
    <row r="40" spans="1:7" x14ac:dyDescent="0.35">
      <c r="A40" t="s">
        <v>935</v>
      </c>
      <c r="B40" t="s">
        <v>496</v>
      </c>
      <c r="C40" t="s">
        <v>1116</v>
      </c>
      <c r="D40" t="s">
        <v>60</v>
      </c>
      <c r="E40">
        <v>1</v>
      </c>
      <c r="G40">
        <v>103</v>
      </c>
    </row>
    <row r="41" spans="1:7" x14ac:dyDescent="0.35">
      <c r="A41" t="s">
        <v>935</v>
      </c>
      <c r="B41" t="s">
        <v>504</v>
      </c>
      <c r="C41" t="s">
        <v>1117</v>
      </c>
      <c r="D41" t="s">
        <v>498</v>
      </c>
      <c r="E41">
        <v>2</v>
      </c>
      <c r="G41">
        <v>106</v>
      </c>
    </row>
    <row r="42" spans="1:7" x14ac:dyDescent="0.35">
      <c r="A42" t="s">
        <v>944</v>
      </c>
      <c r="B42" t="s">
        <v>505</v>
      </c>
      <c r="C42" t="s">
        <v>1118</v>
      </c>
      <c r="D42" t="s">
        <v>62</v>
      </c>
      <c r="E42">
        <v>4</v>
      </c>
      <c r="G42">
        <v>109</v>
      </c>
    </row>
    <row r="43" spans="1:7" x14ac:dyDescent="0.35">
      <c r="A43" t="s">
        <v>944</v>
      </c>
      <c r="B43" t="s">
        <v>509</v>
      </c>
      <c r="C43" t="s">
        <v>1119</v>
      </c>
      <c r="D43" t="s">
        <v>510</v>
      </c>
      <c r="E43">
        <v>4</v>
      </c>
      <c r="G43">
        <v>113</v>
      </c>
    </row>
    <row r="44" spans="1:7" x14ac:dyDescent="0.35">
      <c r="A44" t="s">
        <v>944</v>
      </c>
      <c r="B44" t="s">
        <v>516</v>
      </c>
      <c r="C44" t="s">
        <v>511</v>
      </c>
      <c r="D44" t="s">
        <v>511</v>
      </c>
      <c r="E44">
        <v>4</v>
      </c>
      <c r="G44">
        <v>115</v>
      </c>
    </row>
    <row r="45" spans="1:7" x14ac:dyDescent="0.35">
      <c r="A45" t="s">
        <v>944</v>
      </c>
      <c r="B45" t="s">
        <v>517</v>
      </c>
      <c r="C45" t="s">
        <v>512</v>
      </c>
      <c r="D45" t="s">
        <v>512</v>
      </c>
      <c r="E45">
        <v>4</v>
      </c>
      <c r="G45">
        <v>116</v>
      </c>
    </row>
    <row r="46" spans="1:7" x14ac:dyDescent="0.35">
      <c r="A46" t="s">
        <v>944</v>
      </c>
      <c r="B46" t="s">
        <v>518</v>
      </c>
      <c r="C46" t="s">
        <v>513</v>
      </c>
      <c r="D46" t="s">
        <v>513</v>
      </c>
      <c r="E46">
        <v>4</v>
      </c>
      <c r="G46">
        <v>117</v>
      </c>
    </row>
    <row r="47" spans="1:7" x14ac:dyDescent="0.35">
      <c r="A47" t="s">
        <v>944</v>
      </c>
      <c r="B47" t="s">
        <v>521</v>
      </c>
      <c r="C47" t="s">
        <v>519</v>
      </c>
      <c r="D47" t="s">
        <v>519</v>
      </c>
      <c r="E47">
        <v>4</v>
      </c>
      <c r="G47">
        <v>119</v>
      </c>
    </row>
    <row r="48" spans="1:7" x14ac:dyDescent="0.35">
      <c r="A48" t="s">
        <v>944</v>
      </c>
      <c r="B48" t="s">
        <v>526</v>
      </c>
      <c r="C48" t="s">
        <v>1120</v>
      </c>
      <c r="D48" t="s">
        <v>522</v>
      </c>
      <c r="E48">
        <v>4</v>
      </c>
      <c r="G48">
        <v>121</v>
      </c>
    </row>
    <row r="49" spans="1:7" x14ac:dyDescent="0.35">
      <c r="A49" t="s">
        <v>944</v>
      </c>
      <c r="B49" t="s">
        <v>527</v>
      </c>
      <c r="C49" t="s">
        <v>523</v>
      </c>
      <c r="D49" t="s">
        <v>523</v>
      </c>
      <c r="E49">
        <v>4</v>
      </c>
      <c r="G49">
        <v>123</v>
      </c>
    </row>
    <row r="50" spans="1:7" x14ac:dyDescent="0.35">
      <c r="A50" t="s">
        <v>944</v>
      </c>
      <c r="B50" t="s">
        <v>532</v>
      </c>
      <c r="C50" t="s">
        <v>117</v>
      </c>
      <c r="D50" t="s">
        <v>117</v>
      </c>
      <c r="E50">
        <v>4</v>
      </c>
      <c r="G50">
        <v>125</v>
      </c>
    </row>
    <row r="51" spans="1:7" x14ac:dyDescent="0.35">
      <c r="A51" t="s">
        <v>944</v>
      </c>
      <c r="B51" t="s">
        <v>533</v>
      </c>
      <c r="C51" t="s">
        <v>528</v>
      </c>
      <c r="D51" t="s">
        <v>528</v>
      </c>
      <c r="E51">
        <v>4</v>
      </c>
      <c r="G51">
        <v>127</v>
      </c>
    </row>
    <row r="52" spans="1:7" x14ac:dyDescent="0.35">
      <c r="A52" t="s">
        <v>944</v>
      </c>
      <c r="B52" t="s">
        <v>534</v>
      </c>
      <c r="C52" t="s">
        <v>529</v>
      </c>
      <c r="D52" t="s">
        <v>529</v>
      </c>
      <c r="E52">
        <v>4</v>
      </c>
      <c r="G52">
        <v>129</v>
      </c>
    </row>
    <row r="53" spans="1:7" x14ac:dyDescent="0.35">
      <c r="A53" t="s">
        <v>944</v>
      </c>
      <c r="B53" t="s">
        <v>539</v>
      </c>
      <c r="C53" t="s">
        <v>535</v>
      </c>
      <c r="D53" t="s">
        <v>535</v>
      </c>
      <c r="E53">
        <v>4</v>
      </c>
      <c r="G53">
        <v>131</v>
      </c>
    </row>
    <row r="54" spans="1:7" x14ac:dyDescent="0.35">
      <c r="A54" t="s">
        <v>944</v>
      </c>
      <c r="B54" t="s">
        <v>540</v>
      </c>
      <c r="C54" t="s">
        <v>536</v>
      </c>
      <c r="D54" t="s">
        <v>536</v>
      </c>
      <c r="E54">
        <v>4</v>
      </c>
      <c r="G54">
        <v>134</v>
      </c>
    </row>
    <row r="55" spans="1:7" x14ac:dyDescent="0.35">
      <c r="A55" t="s">
        <v>935</v>
      </c>
      <c r="B55" t="s">
        <v>547</v>
      </c>
      <c r="C55" t="s">
        <v>35</v>
      </c>
      <c r="D55" t="s">
        <v>35</v>
      </c>
      <c r="E55">
        <v>2</v>
      </c>
      <c r="G55">
        <v>135</v>
      </c>
    </row>
    <row r="56" spans="1:7" x14ac:dyDescent="0.35">
      <c r="A56" t="s">
        <v>935</v>
      </c>
      <c r="B56" t="s">
        <v>548</v>
      </c>
      <c r="C56" t="s">
        <v>1121</v>
      </c>
      <c r="D56" t="s">
        <v>543</v>
      </c>
      <c r="E56">
        <v>1</v>
      </c>
      <c r="G56">
        <v>137</v>
      </c>
    </row>
    <row r="57" spans="1:7" x14ac:dyDescent="0.35">
      <c r="A57" t="s">
        <v>935</v>
      </c>
      <c r="B57" t="s">
        <v>549</v>
      </c>
      <c r="C57" t="s">
        <v>1122</v>
      </c>
      <c r="D57" t="s">
        <v>119</v>
      </c>
      <c r="E57">
        <v>1</v>
      </c>
      <c r="G57">
        <v>139</v>
      </c>
    </row>
    <row r="58" spans="1:7" x14ac:dyDescent="0.35">
      <c r="A58" t="s">
        <v>935</v>
      </c>
      <c r="B58" t="s">
        <v>239</v>
      </c>
      <c r="C58" t="s">
        <v>999</v>
      </c>
      <c r="D58" t="s">
        <v>1000</v>
      </c>
      <c r="E58">
        <v>2</v>
      </c>
      <c r="G58">
        <v>142</v>
      </c>
    </row>
    <row r="59" spans="1:7" x14ac:dyDescent="0.35">
      <c r="A59" t="s">
        <v>935</v>
      </c>
      <c r="B59" t="s">
        <v>245</v>
      </c>
      <c r="C59" t="s">
        <v>241</v>
      </c>
      <c r="D59" t="s">
        <v>241</v>
      </c>
      <c r="E59">
        <v>2</v>
      </c>
      <c r="G59">
        <v>147</v>
      </c>
    </row>
    <row r="60" spans="1:7" x14ac:dyDescent="0.35">
      <c r="A60" t="s">
        <v>935</v>
      </c>
      <c r="B60" t="s">
        <v>246</v>
      </c>
      <c r="C60" t="s">
        <v>242</v>
      </c>
      <c r="D60" t="s">
        <v>242</v>
      </c>
      <c r="E60">
        <v>2</v>
      </c>
      <c r="G60">
        <v>149</v>
      </c>
    </row>
    <row r="61" spans="1:7" x14ac:dyDescent="0.35">
      <c r="A61" t="s">
        <v>944</v>
      </c>
      <c r="B61" t="s">
        <v>262</v>
      </c>
      <c r="C61" t="s">
        <v>256</v>
      </c>
      <c r="D61" t="s">
        <v>256</v>
      </c>
      <c r="E61">
        <v>3</v>
      </c>
      <c r="G61">
        <v>150</v>
      </c>
    </row>
    <row r="62" spans="1:7" x14ac:dyDescent="0.35">
      <c r="A62" t="s">
        <v>944</v>
      </c>
      <c r="B62" t="s">
        <v>263</v>
      </c>
      <c r="C62" t="s">
        <v>254</v>
      </c>
      <c r="D62" t="s">
        <v>254</v>
      </c>
      <c r="E62">
        <v>3</v>
      </c>
      <c r="G62">
        <v>152</v>
      </c>
    </row>
    <row r="63" spans="1:7" x14ac:dyDescent="0.35">
      <c r="A63" t="s">
        <v>944</v>
      </c>
      <c r="B63" t="s">
        <v>264</v>
      </c>
      <c r="C63" t="s">
        <v>255</v>
      </c>
      <c r="D63" t="s">
        <v>255</v>
      </c>
      <c r="E63">
        <v>3</v>
      </c>
      <c r="G63">
        <v>156</v>
      </c>
    </row>
    <row r="64" spans="1:7" x14ac:dyDescent="0.35">
      <c r="A64" t="s">
        <v>944</v>
      </c>
      <c r="B64" t="s">
        <v>271</v>
      </c>
      <c r="C64" t="s">
        <v>90</v>
      </c>
      <c r="D64" t="s">
        <v>90</v>
      </c>
      <c r="E64">
        <v>4</v>
      </c>
      <c r="G64">
        <v>158</v>
      </c>
    </row>
    <row r="65" spans="1:7" x14ac:dyDescent="0.35">
      <c r="A65" t="s">
        <v>935</v>
      </c>
      <c r="B65" t="s">
        <v>281</v>
      </c>
      <c r="C65" t="s">
        <v>1015</v>
      </c>
      <c r="D65" t="s">
        <v>1016</v>
      </c>
      <c r="E65">
        <v>1</v>
      </c>
      <c r="G65">
        <v>165</v>
      </c>
    </row>
    <row r="66" spans="1:7" x14ac:dyDescent="0.35">
      <c r="A66" t="s">
        <v>935</v>
      </c>
      <c r="B66" t="s">
        <v>282</v>
      </c>
      <c r="C66" t="s">
        <v>1029</v>
      </c>
      <c r="D66" t="s">
        <v>1030</v>
      </c>
      <c r="E66">
        <v>1</v>
      </c>
      <c r="G66">
        <v>167</v>
      </c>
    </row>
    <row r="67" spans="1:7" x14ac:dyDescent="0.35">
      <c r="A67" t="s">
        <v>935</v>
      </c>
      <c r="B67" t="s">
        <v>283</v>
      </c>
      <c r="C67" t="s">
        <v>1043</v>
      </c>
      <c r="D67" t="s">
        <v>1044</v>
      </c>
      <c r="E67">
        <v>1</v>
      </c>
      <c r="G67">
        <v>168</v>
      </c>
    </row>
    <row r="68" spans="1:7" x14ac:dyDescent="0.35">
      <c r="A68" t="s">
        <v>935</v>
      </c>
      <c r="B68" t="s">
        <v>286</v>
      </c>
      <c r="C68" t="s">
        <v>1050</v>
      </c>
      <c r="D68" t="s">
        <v>1051</v>
      </c>
      <c r="E68">
        <v>1</v>
      </c>
      <c r="G68">
        <v>169</v>
      </c>
    </row>
    <row r="69" spans="1:7" x14ac:dyDescent="0.35">
      <c r="A69" t="s">
        <v>935</v>
      </c>
      <c r="B69" t="s">
        <v>287</v>
      </c>
      <c r="C69" t="s">
        <v>1052</v>
      </c>
      <c r="D69" t="s">
        <v>1053</v>
      </c>
      <c r="E69">
        <v>1</v>
      </c>
      <c r="G69">
        <v>171</v>
      </c>
    </row>
    <row r="70" spans="1:7" x14ac:dyDescent="0.35">
      <c r="A70" t="s">
        <v>944</v>
      </c>
      <c r="B70" t="s">
        <v>293</v>
      </c>
      <c r="C70" t="s">
        <v>94</v>
      </c>
      <c r="D70" t="s">
        <v>94</v>
      </c>
      <c r="E70">
        <v>3</v>
      </c>
      <c r="G70">
        <v>174</v>
      </c>
    </row>
    <row r="71" spans="1:7" x14ac:dyDescent="0.35">
      <c r="A71" t="s">
        <v>935</v>
      </c>
      <c r="B71" t="s">
        <v>294</v>
      </c>
      <c r="C71" t="s">
        <v>35</v>
      </c>
      <c r="D71" t="s">
        <v>35</v>
      </c>
      <c r="E71">
        <v>1</v>
      </c>
      <c r="G71">
        <v>176</v>
      </c>
    </row>
    <row r="72" spans="1:7" x14ac:dyDescent="0.35">
      <c r="A72" t="s">
        <v>935</v>
      </c>
      <c r="B72" t="s">
        <v>300</v>
      </c>
      <c r="C72" t="s">
        <v>1007</v>
      </c>
      <c r="D72" t="s">
        <v>1008</v>
      </c>
      <c r="E72">
        <v>1</v>
      </c>
      <c r="G72">
        <v>178</v>
      </c>
    </row>
    <row r="73" spans="1:7" x14ac:dyDescent="0.35">
      <c r="A73" t="s">
        <v>935</v>
      </c>
      <c r="B73" t="s">
        <v>304</v>
      </c>
      <c r="C73" t="s">
        <v>38</v>
      </c>
      <c r="D73" t="s">
        <v>38</v>
      </c>
      <c r="E73">
        <v>2</v>
      </c>
      <c r="G73">
        <v>182</v>
      </c>
    </row>
    <row r="74" spans="1:7" x14ac:dyDescent="0.35">
      <c r="A74" t="s">
        <v>935</v>
      </c>
      <c r="B74" t="s">
        <v>306</v>
      </c>
      <c r="C74" t="s">
        <v>39</v>
      </c>
      <c r="D74" t="s">
        <v>39</v>
      </c>
      <c r="E74">
        <v>2</v>
      </c>
      <c r="G74">
        <v>184</v>
      </c>
    </row>
    <row r="75" spans="1:7" x14ac:dyDescent="0.35">
      <c r="A75" t="s">
        <v>944</v>
      </c>
      <c r="B75" t="s">
        <v>314</v>
      </c>
      <c r="C75" t="s">
        <v>308</v>
      </c>
      <c r="D75" t="s">
        <v>308</v>
      </c>
      <c r="E75">
        <v>3</v>
      </c>
      <c r="G75">
        <v>186</v>
      </c>
    </row>
    <row r="76" spans="1:7" x14ac:dyDescent="0.35">
      <c r="A76" t="s">
        <v>944</v>
      </c>
      <c r="B76" t="s">
        <v>315</v>
      </c>
      <c r="C76" t="s">
        <v>309</v>
      </c>
      <c r="D76" t="s">
        <v>309</v>
      </c>
      <c r="E76">
        <v>3</v>
      </c>
      <c r="G76">
        <v>187</v>
      </c>
    </row>
    <row r="77" spans="1:7" x14ac:dyDescent="0.35">
      <c r="A77" t="s">
        <v>944</v>
      </c>
      <c r="B77" t="s">
        <v>316</v>
      </c>
      <c r="C77" t="s">
        <v>310</v>
      </c>
      <c r="D77" t="s">
        <v>310</v>
      </c>
      <c r="E77">
        <v>3</v>
      </c>
      <c r="G77">
        <v>188</v>
      </c>
    </row>
    <row r="78" spans="1:7" x14ac:dyDescent="0.35">
      <c r="A78" t="s">
        <v>944</v>
      </c>
      <c r="B78" t="s">
        <v>317</v>
      </c>
      <c r="C78" t="s">
        <v>311</v>
      </c>
      <c r="D78" t="s">
        <v>311</v>
      </c>
      <c r="E78">
        <v>3</v>
      </c>
      <c r="G78">
        <v>189</v>
      </c>
    </row>
    <row r="79" spans="1:7" x14ac:dyDescent="0.35">
      <c r="A79" t="s">
        <v>944</v>
      </c>
      <c r="B79" t="s">
        <v>318</v>
      </c>
      <c r="C79" t="s">
        <v>312</v>
      </c>
      <c r="D79" t="s">
        <v>312</v>
      </c>
      <c r="E79">
        <v>3</v>
      </c>
      <c r="G79">
        <v>190</v>
      </c>
    </row>
    <row r="80" spans="1:7" x14ac:dyDescent="0.35">
      <c r="A80" t="s">
        <v>944</v>
      </c>
      <c r="B80" t="s">
        <v>319</v>
      </c>
      <c r="C80" t="s">
        <v>313</v>
      </c>
      <c r="D80" t="s">
        <v>313</v>
      </c>
      <c r="E80">
        <v>3</v>
      </c>
      <c r="G80">
        <v>192</v>
      </c>
    </row>
    <row r="81" spans="1:7" x14ac:dyDescent="0.35">
      <c r="A81" t="s">
        <v>935</v>
      </c>
      <c r="B81" t="s">
        <v>328</v>
      </c>
      <c r="C81" t="s">
        <v>1013</v>
      </c>
      <c r="D81" t="s">
        <v>1013</v>
      </c>
      <c r="E81">
        <v>2</v>
      </c>
      <c r="G81">
        <v>194</v>
      </c>
    </row>
    <row r="82" spans="1:7" x14ac:dyDescent="0.35">
      <c r="A82" t="s">
        <v>935</v>
      </c>
      <c r="B82" t="s">
        <v>329</v>
      </c>
      <c r="C82" t="s">
        <v>1018</v>
      </c>
      <c r="D82" t="s">
        <v>1018</v>
      </c>
      <c r="E82">
        <v>2</v>
      </c>
      <c r="G82">
        <v>197</v>
      </c>
    </row>
    <row r="83" spans="1:7" x14ac:dyDescent="0.35">
      <c r="A83" t="s">
        <v>935</v>
      </c>
      <c r="B83" t="s">
        <v>330</v>
      </c>
      <c r="C83" t="s">
        <v>1019</v>
      </c>
      <c r="D83" t="s">
        <v>1019</v>
      </c>
      <c r="E83">
        <v>2</v>
      </c>
      <c r="G83">
        <v>198</v>
      </c>
    </row>
    <row r="84" spans="1:7" x14ac:dyDescent="0.35">
      <c r="A84" t="s">
        <v>935</v>
      </c>
      <c r="B84" t="s">
        <v>331</v>
      </c>
      <c r="C84" t="s">
        <v>1020</v>
      </c>
      <c r="D84" t="s">
        <v>1020</v>
      </c>
      <c r="E84">
        <v>2</v>
      </c>
      <c r="G84">
        <v>199</v>
      </c>
    </row>
    <row r="85" spans="1:7" x14ac:dyDescent="0.35">
      <c r="A85" t="s">
        <v>935</v>
      </c>
      <c r="B85" t="s">
        <v>332</v>
      </c>
      <c r="C85" t="s">
        <v>1021</v>
      </c>
      <c r="D85" t="s">
        <v>1021</v>
      </c>
      <c r="E85">
        <v>2</v>
      </c>
      <c r="G85">
        <v>200</v>
      </c>
    </row>
    <row r="86" spans="1:7" x14ac:dyDescent="0.35">
      <c r="A86" t="s">
        <v>935</v>
      </c>
      <c r="B86" t="s">
        <v>333</v>
      </c>
      <c r="C86" t="s">
        <v>1022</v>
      </c>
      <c r="D86" t="s">
        <v>1022</v>
      </c>
      <c r="E86">
        <v>2</v>
      </c>
      <c r="G86">
        <v>201</v>
      </c>
    </row>
    <row r="87" spans="1:7" x14ac:dyDescent="0.35">
      <c r="A87" t="s">
        <v>935</v>
      </c>
      <c r="B87" t="s">
        <v>346</v>
      </c>
      <c r="C87" t="s">
        <v>1023</v>
      </c>
      <c r="D87" t="s">
        <v>1023</v>
      </c>
      <c r="E87">
        <v>2</v>
      </c>
      <c r="G87">
        <v>202</v>
      </c>
    </row>
    <row r="88" spans="1:7" x14ac:dyDescent="0.35">
      <c r="A88" t="s">
        <v>935</v>
      </c>
      <c r="B88" t="s">
        <v>347</v>
      </c>
      <c r="C88" t="s">
        <v>1024</v>
      </c>
      <c r="D88" t="s">
        <v>1024</v>
      </c>
      <c r="E88">
        <v>2</v>
      </c>
      <c r="G88">
        <v>207</v>
      </c>
    </row>
    <row r="89" spans="1:7" x14ac:dyDescent="0.35">
      <c r="A89" t="s">
        <v>935</v>
      </c>
      <c r="B89" t="s">
        <v>348</v>
      </c>
      <c r="C89" t="s">
        <v>1025</v>
      </c>
      <c r="D89" t="s">
        <v>1026</v>
      </c>
      <c r="E89">
        <v>2</v>
      </c>
      <c r="G89">
        <v>208</v>
      </c>
    </row>
    <row r="90" spans="1:7" x14ac:dyDescent="0.35">
      <c r="A90" t="s">
        <v>935</v>
      </c>
      <c r="B90" t="s">
        <v>349</v>
      </c>
      <c r="C90" t="s">
        <v>1027</v>
      </c>
      <c r="D90" t="s">
        <v>1027</v>
      </c>
      <c r="E90">
        <v>2</v>
      </c>
      <c r="G90">
        <v>209</v>
      </c>
    </row>
    <row r="91" spans="1:7" x14ac:dyDescent="0.35">
      <c r="A91" t="s">
        <v>935</v>
      </c>
      <c r="B91" t="s">
        <v>350</v>
      </c>
      <c r="C91" t="s">
        <v>1028</v>
      </c>
      <c r="D91" t="s">
        <v>1028</v>
      </c>
      <c r="E91">
        <v>2</v>
      </c>
      <c r="G91">
        <v>210</v>
      </c>
    </row>
    <row r="92" spans="1:7" x14ac:dyDescent="0.35">
      <c r="A92" t="s">
        <v>935</v>
      </c>
      <c r="B92" t="s">
        <v>351</v>
      </c>
      <c r="C92" t="s">
        <v>1031</v>
      </c>
      <c r="D92" t="s">
        <v>1031</v>
      </c>
      <c r="E92">
        <v>2</v>
      </c>
      <c r="G92">
        <v>211</v>
      </c>
    </row>
    <row r="93" spans="1:7" x14ac:dyDescent="0.35">
      <c r="A93" t="s">
        <v>935</v>
      </c>
      <c r="B93" t="s">
        <v>352</v>
      </c>
      <c r="C93" t="s">
        <v>1032</v>
      </c>
      <c r="D93" t="s">
        <v>1032</v>
      </c>
      <c r="E93">
        <v>2</v>
      </c>
      <c r="G93">
        <v>212</v>
      </c>
    </row>
    <row r="94" spans="1:7" x14ac:dyDescent="0.35">
      <c r="A94" t="s">
        <v>935</v>
      </c>
      <c r="B94" t="s">
        <v>353</v>
      </c>
      <c r="C94" t="s">
        <v>1033</v>
      </c>
      <c r="D94" t="s">
        <v>1033</v>
      </c>
      <c r="E94">
        <v>2</v>
      </c>
      <c r="G94">
        <v>213</v>
      </c>
    </row>
    <row r="95" spans="1:7" x14ac:dyDescent="0.35">
      <c r="A95" t="s">
        <v>935</v>
      </c>
      <c r="B95" t="s">
        <v>354</v>
      </c>
      <c r="C95" t="s">
        <v>1034</v>
      </c>
      <c r="D95" t="s">
        <v>1034</v>
      </c>
      <c r="E95">
        <v>2</v>
      </c>
      <c r="G95">
        <v>214</v>
      </c>
    </row>
    <row r="96" spans="1:7" x14ac:dyDescent="0.35">
      <c r="A96" t="s">
        <v>944</v>
      </c>
      <c r="B96" t="s">
        <v>372</v>
      </c>
      <c r="C96" t="s">
        <v>1035</v>
      </c>
      <c r="D96" t="s">
        <v>1035</v>
      </c>
      <c r="E96">
        <v>4</v>
      </c>
      <c r="G96">
        <v>215</v>
      </c>
    </row>
    <row r="97" spans="1:7" x14ac:dyDescent="0.35">
      <c r="A97" t="s">
        <v>944</v>
      </c>
      <c r="B97" t="s">
        <v>373</v>
      </c>
      <c r="C97" t="s">
        <v>1037</v>
      </c>
      <c r="D97" t="s">
        <v>1037</v>
      </c>
      <c r="E97">
        <v>4</v>
      </c>
      <c r="G97">
        <v>217</v>
      </c>
    </row>
    <row r="98" spans="1:7" x14ac:dyDescent="0.35">
      <c r="A98" t="s">
        <v>944</v>
      </c>
      <c r="B98" t="s">
        <v>374</v>
      </c>
      <c r="C98" t="s">
        <v>1038</v>
      </c>
      <c r="D98" t="s">
        <v>1038</v>
      </c>
      <c r="E98">
        <v>4</v>
      </c>
      <c r="G98">
        <v>218</v>
      </c>
    </row>
    <row r="99" spans="1:7" x14ac:dyDescent="0.35">
      <c r="A99" t="s">
        <v>935</v>
      </c>
      <c r="B99" t="s">
        <v>375</v>
      </c>
      <c r="C99" t="s">
        <v>1039</v>
      </c>
      <c r="D99" t="s">
        <v>1039</v>
      </c>
      <c r="E99">
        <v>2</v>
      </c>
      <c r="G99">
        <v>219</v>
      </c>
    </row>
    <row r="100" spans="1:7" x14ac:dyDescent="0.35">
      <c r="A100" t="s">
        <v>935</v>
      </c>
      <c r="B100" t="s">
        <v>376</v>
      </c>
      <c r="C100" t="s">
        <v>1040</v>
      </c>
      <c r="D100" t="s">
        <v>1040</v>
      </c>
      <c r="E100">
        <v>2</v>
      </c>
      <c r="G100">
        <v>221</v>
      </c>
    </row>
    <row r="101" spans="1:7" x14ac:dyDescent="0.35">
      <c r="A101" t="s">
        <v>935</v>
      </c>
      <c r="B101" t="s">
        <v>377</v>
      </c>
      <c r="C101" t="s">
        <v>1042</v>
      </c>
      <c r="D101" t="s">
        <v>1042</v>
      </c>
      <c r="E101">
        <v>2</v>
      </c>
      <c r="G101">
        <v>223</v>
      </c>
    </row>
    <row r="102" spans="1:7" x14ac:dyDescent="0.35">
      <c r="A102" t="s">
        <v>935</v>
      </c>
      <c r="B102" t="s">
        <v>378</v>
      </c>
      <c r="C102" t="s">
        <v>1045</v>
      </c>
      <c r="D102" t="s">
        <v>1045</v>
      </c>
      <c r="E102">
        <v>2</v>
      </c>
      <c r="G102">
        <v>224</v>
      </c>
    </row>
    <row r="103" spans="1:7" x14ac:dyDescent="0.35">
      <c r="A103" t="s">
        <v>935</v>
      </c>
      <c r="B103" t="s">
        <v>379</v>
      </c>
      <c r="C103" t="s">
        <v>1046</v>
      </c>
      <c r="D103" t="s">
        <v>1046</v>
      </c>
      <c r="E103">
        <v>2</v>
      </c>
      <c r="G103">
        <v>225</v>
      </c>
    </row>
    <row r="104" spans="1:7" x14ac:dyDescent="0.35">
      <c r="A104" t="s">
        <v>935</v>
      </c>
      <c r="B104" t="s">
        <v>380</v>
      </c>
      <c r="C104" t="s">
        <v>1047</v>
      </c>
      <c r="D104" t="s">
        <v>1047</v>
      </c>
      <c r="E104">
        <v>2</v>
      </c>
      <c r="G104">
        <v>226</v>
      </c>
    </row>
    <row r="105" spans="1:7" x14ac:dyDescent="0.35">
      <c r="A105" t="s">
        <v>935</v>
      </c>
      <c r="B105" t="s">
        <v>386</v>
      </c>
      <c r="C105" t="s">
        <v>384</v>
      </c>
      <c r="D105" t="s">
        <v>384</v>
      </c>
      <c r="E105">
        <v>2</v>
      </c>
      <c r="G105">
        <v>227</v>
      </c>
    </row>
    <row r="106" spans="1:7" x14ac:dyDescent="0.35">
      <c r="A106" t="s">
        <v>935</v>
      </c>
      <c r="B106" t="s">
        <v>387</v>
      </c>
      <c r="C106" t="s">
        <v>385</v>
      </c>
      <c r="D106" t="s">
        <v>385</v>
      </c>
      <c r="E106">
        <v>2</v>
      </c>
      <c r="G106">
        <v>229</v>
      </c>
    </row>
    <row r="107" spans="1:7" x14ac:dyDescent="0.35">
      <c r="A107" t="s">
        <v>935</v>
      </c>
      <c r="B107" t="s">
        <v>389</v>
      </c>
      <c r="C107" t="s">
        <v>388</v>
      </c>
      <c r="D107" t="s">
        <v>555</v>
      </c>
      <c r="E107">
        <v>2</v>
      </c>
      <c r="G107">
        <v>230</v>
      </c>
    </row>
    <row r="108" spans="1:7" x14ac:dyDescent="0.35">
      <c r="A108" t="s">
        <v>944</v>
      </c>
      <c r="B108" t="s">
        <v>391</v>
      </c>
      <c r="C108" t="s">
        <v>1056</v>
      </c>
      <c r="D108" t="s">
        <v>1057</v>
      </c>
      <c r="E108">
        <v>3</v>
      </c>
      <c r="G108">
        <v>232</v>
      </c>
    </row>
    <row r="109" spans="1:7" x14ac:dyDescent="0.35">
      <c r="A109" t="s">
        <v>944</v>
      </c>
      <c r="B109" t="s">
        <v>392</v>
      </c>
      <c r="C109" t="s">
        <v>390</v>
      </c>
      <c r="D109" t="s">
        <v>390</v>
      </c>
      <c r="E109">
        <v>3</v>
      </c>
      <c r="G109">
        <v>234</v>
      </c>
    </row>
    <row r="110" spans="1:7" x14ac:dyDescent="0.35">
      <c r="A110" t="s">
        <v>944</v>
      </c>
      <c r="B110" t="s">
        <v>395</v>
      </c>
      <c r="C110" t="s">
        <v>107</v>
      </c>
      <c r="D110" t="s">
        <v>107</v>
      </c>
      <c r="E110">
        <v>4</v>
      </c>
      <c r="G110">
        <v>236</v>
      </c>
    </row>
    <row r="111" spans="1:7" x14ac:dyDescent="0.35">
      <c r="A111" t="s">
        <v>944</v>
      </c>
      <c r="B111" t="s">
        <v>397</v>
      </c>
      <c r="C111" t="s">
        <v>107</v>
      </c>
      <c r="D111" t="s">
        <v>107</v>
      </c>
      <c r="E111">
        <v>4</v>
      </c>
      <c r="G111">
        <v>239</v>
      </c>
    </row>
    <row r="112" spans="1:7" x14ac:dyDescent="0.35">
      <c r="A112" t="s">
        <v>944</v>
      </c>
      <c r="B112" t="s">
        <v>404</v>
      </c>
      <c r="C112" t="s">
        <v>1035</v>
      </c>
      <c r="D112" t="s">
        <v>1035</v>
      </c>
      <c r="E112">
        <v>3</v>
      </c>
      <c r="G112">
        <v>242</v>
      </c>
    </row>
    <row r="113" spans="1:7" x14ac:dyDescent="0.35">
      <c r="A113" t="s">
        <v>944</v>
      </c>
      <c r="B113" t="s">
        <v>405</v>
      </c>
      <c r="C113" t="s">
        <v>474</v>
      </c>
      <c r="D113" t="s">
        <v>474</v>
      </c>
      <c r="E113">
        <v>3</v>
      </c>
      <c r="G113">
        <v>244</v>
      </c>
    </row>
    <row r="114" spans="1:7" x14ac:dyDescent="0.35">
      <c r="A114" t="s">
        <v>944</v>
      </c>
      <c r="B114" t="s">
        <v>406</v>
      </c>
      <c r="C114" t="s">
        <v>1062</v>
      </c>
      <c r="D114" t="s">
        <v>1062</v>
      </c>
      <c r="E114">
        <v>3</v>
      </c>
      <c r="G114">
        <v>246</v>
      </c>
    </row>
    <row r="115" spans="1:7" x14ac:dyDescent="0.35">
      <c r="A115" t="s">
        <v>944</v>
      </c>
      <c r="B115" t="s">
        <v>408</v>
      </c>
      <c r="C115" t="s">
        <v>49</v>
      </c>
      <c r="D115" t="s">
        <v>49</v>
      </c>
      <c r="E115">
        <v>3</v>
      </c>
      <c r="G115">
        <v>248</v>
      </c>
    </row>
    <row r="116" spans="1:7" x14ac:dyDescent="0.35">
      <c r="A116" t="s">
        <v>935</v>
      </c>
      <c r="B116" t="s">
        <v>413</v>
      </c>
      <c r="C116" t="s">
        <v>410</v>
      </c>
      <c r="D116" t="s">
        <v>410</v>
      </c>
      <c r="E116">
        <v>1</v>
      </c>
      <c r="G116">
        <v>250</v>
      </c>
    </row>
    <row r="117" spans="1:7" x14ac:dyDescent="0.35">
      <c r="A117" t="s">
        <v>935</v>
      </c>
      <c r="B117" t="s">
        <v>418</v>
      </c>
      <c r="C117" t="s">
        <v>1070</v>
      </c>
      <c r="D117" t="s">
        <v>1070</v>
      </c>
      <c r="E117">
        <v>1</v>
      </c>
      <c r="G117">
        <v>254</v>
      </c>
    </row>
    <row r="118" spans="1:7" x14ac:dyDescent="0.35">
      <c r="A118" t="s">
        <v>935</v>
      </c>
      <c r="B118" t="s">
        <v>419</v>
      </c>
      <c r="C118" t="s">
        <v>1075</v>
      </c>
      <c r="D118" t="s">
        <v>1075</v>
      </c>
      <c r="E118">
        <v>1</v>
      </c>
      <c r="G118">
        <v>255</v>
      </c>
    </row>
    <row r="119" spans="1:7" x14ac:dyDescent="0.35">
      <c r="A119" t="s">
        <v>944</v>
      </c>
      <c r="B119" t="s">
        <v>422</v>
      </c>
      <c r="C119" t="s">
        <v>437</v>
      </c>
      <c r="D119" t="s">
        <v>437</v>
      </c>
      <c r="E119">
        <v>3</v>
      </c>
      <c r="G119">
        <v>256</v>
      </c>
    </row>
    <row r="120" spans="1:7" x14ac:dyDescent="0.35">
      <c r="A120" t="s">
        <v>944</v>
      </c>
      <c r="B120" t="s">
        <v>423</v>
      </c>
      <c r="C120" t="s">
        <v>440</v>
      </c>
      <c r="D120" t="s">
        <v>440</v>
      </c>
      <c r="E120">
        <v>3</v>
      </c>
      <c r="G120">
        <v>257</v>
      </c>
    </row>
    <row r="121" spans="1:7" x14ac:dyDescent="0.35">
      <c r="A121" t="s">
        <v>944</v>
      </c>
      <c r="B121" t="s">
        <v>424</v>
      </c>
      <c r="C121" t="s">
        <v>438</v>
      </c>
      <c r="D121" t="s">
        <v>438</v>
      </c>
      <c r="E121">
        <v>3</v>
      </c>
      <c r="G121">
        <v>259</v>
      </c>
    </row>
    <row r="122" spans="1:7" x14ac:dyDescent="0.35">
      <c r="A122" t="s">
        <v>944</v>
      </c>
      <c r="B122" t="s">
        <v>425</v>
      </c>
      <c r="C122" t="s">
        <v>439</v>
      </c>
      <c r="D122" t="s">
        <v>439</v>
      </c>
      <c r="E122">
        <v>3</v>
      </c>
      <c r="G122">
        <v>261</v>
      </c>
    </row>
    <row r="123" spans="1:7" x14ac:dyDescent="0.35">
      <c r="A123" t="s">
        <v>935</v>
      </c>
      <c r="B123" t="s">
        <v>426</v>
      </c>
      <c r="C123" t="s">
        <v>435</v>
      </c>
      <c r="D123" t="s">
        <v>435</v>
      </c>
      <c r="E123">
        <v>1</v>
      </c>
      <c r="G123">
        <v>263</v>
      </c>
    </row>
    <row r="124" spans="1:7" x14ac:dyDescent="0.35">
      <c r="A124" t="s">
        <v>935</v>
      </c>
      <c r="B124" t="s">
        <v>433</v>
      </c>
      <c r="C124" t="s">
        <v>436</v>
      </c>
      <c r="D124" t="s">
        <v>436</v>
      </c>
      <c r="E124">
        <v>1</v>
      </c>
      <c r="G124">
        <v>265</v>
      </c>
    </row>
    <row r="125" spans="1:7" x14ac:dyDescent="0.35">
      <c r="A125" t="s">
        <v>944</v>
      </c>
      <c r="B125" t="s">
        <v>434</v>
      </c>
      <c r="C125" t="s">
        <v>441</v>
      </c>
      <c r="D125" t="s">
        <v>441</v>
      </c>
      <c r="E125">
        <v>3</v>
      </c>
      <c r="G125">
        <v>267</v>
      </c>
    </row>
    <row r="126" spans="1:7" x14ac:dyDescent="0.35">
      <c r="A126" t="s">
        <v>944</v>
      </c>
      <c r="B126" t="s">
        <v>443</v>
      </c>
      <c r="C126" t="s">
        <v>442</v>
      </c>
      <c r="D126" t="s">
        <v>442</v>
      </c>
      <c r="E126">
        <v>3</v>
      </c>
      <c r="G126">
        <v>269</v>
      </c>
    </row>
    <row r="127" spans="1:7" x14ac:dyDescent="0.35">
      <c r="A127" t="s">
        <v>935</v>
      </c>
      <c r="B127" t="s">
        <v>455</v>
      </c>
      <c r="C127" t="s">
        <v>109</v>
      </c>
      <c r="D127" t="s">
        <v>109</v>
      </c>
      <c r="E127">
        <v>2</v>
      </c>
      <c r="G127">
        <v>271</v>
      </c>
    </row>
    <row r="128" spans="1:7" x14ac:dyDescent="0.35">
      <c r="A128" t="s">
        <v>935</v>
      </c>
      <c r="B128" t="s">
        <v>456</v>
      </c>
      <c r="C128" t="s">
        <v>447</v>
      </c>
      <c r="D128" t="s">
        <v>447</v>
      </c>
      <c r="E128">
        <v>2</v>
      </c>
      <c r="G128">
        <v>273</v>
      </c>
    </row>
    <row r="129" spans="1:7" x14ac:dyDescent="0.35">
      <c r="A129" t="s">
        <v>935</v>
      </c>
      <c r="B129" t="s">
        <v>457</v>
      </c>
      <c r="C129" t="s">
        <v>448</v>
      </c>
      <c r="D129" t="s">
        <v>448</v>
      </c>
      <c r="E129">
        <v>2</v>
      </c>
      <c r="G129">
        <v>274</v>
      </c>
    </row>
    <row r="130" spans="1:7" x14ac:dyDescent="0.35">
      <c r="A130" t="s">
        <v>935</v>
      </c>
      <c r="B130" t="s">
        <v>458</v>
      </c>
      <c r="C130" t="s">
        <v>449</v>
      </c>
      <c r="D130" t="s">
        <v>449</v>
      </c>
      <c r="E130">
        <v>2</v>
      </c>
      <c r="G130">
        <v>275</v>
      </c>
    </row>
    <row r="131" spans="1:7" x14ac:dyDescent="0.35">
      <c r="A131" t="s">
        <v>935</v>
      </c>
      <c r="B131" t="s">
        <v>459</v>
      </c>
      <c r="C131" t="s">
        <v>450</v>
      </c>
      <c r="D131" t="s">
        <v>450</v>
      </c>
      <c r="E131">
        <v>2</v>
      </c>
      <c r="G131">
        <v>279</v>
      </c>
    </row>
    <row r="132" spans="1:7" x14ac:dyDescent="0.35">
      <c r="A132" t="s">
        <v>935</v>
      </c>
      <c r="B132" t="s">
        <v>460</v>
      </c>
      <c r="C132" t="s">
        <v>451</v>
      </c>
      <c r="D132" t="s">
        <v>451</v>
      </c>
      <c r="E132">
        <v>2</v>
      </c>
      <c r="G132">
        <v>280</v>
      </c>
    </row>
    <row r="133" spans="1:7" x14ac:dyDescent="0.35">
      <c r="A133" t="s">
        <v>935</v>
      </c>
      <c r="B133" t="s">
        <v>469</v>
      </c>
      <c r="C133" t="s">
        <v>461</v>
      </c>
      <c r="D133" t="s">
        <v>461</v>
      </c>
      <c r="E133">
        <v>2</v>
      </c>
      <c r="G133">
        <v>281</v>
      </c>
    </row>
    <row r="134" spans="1:7" x14ac:dyDescent="0.35">
      <c r="A134" t="s">
        <v>935</v>
      </c>
      <c r="B134" t="s">
        <v>470</v>
      </c>
      <c r="C134" t="s">
        <v>462</v>
      </c>
      <c r="D134" t="s">
        <v>462</v>
      </c>
      <c r="E134">
        <v>2</v>
      </c>
      <c r="G134">
        <v>283</v>
      </c>
    </row>
    <row r="135" spans="1:7" x14ac:dyDescent="0.35">
      <c r="A135" t="s">
        <v>935</v>
      </c>
      <c r="B135" t="s">
        <v>471</v>
      </c>
      <c r="C135" t="s">
        <v>463</v>
      </c>
      <c r="D135" t="s">
        <v>463</v>
      </c>
      <c r="E135">
        <v>2</v>
      </c>
      <c r="G135">
        <v>284</v>
      </c>
    </row>
    <row r="136" spans="1:7" x14ac:dyDescent="0.35">
      <c r="A136" t="s">
        <v>935</v>
      </c>
      <c r="B136" t="s">
        <v>472</v>
      </c>
      <c r="C136" t="s">
        <v>464</v>
      </c>
      <c r="D136" t="s">
        <v>464</v>
      </c>
      <c r="E136">
        <v>2</v>
      </c>
      <c r="G136">
        <v>285</v>
      </c>
    </row>
    <row r="137" spans="1:7" x14ac:dyDescent="0.35">
      <c r="A137" t="s">
        <v>944</v>
      </c>
      <c r="B137" t="s">
        <v>476</v>
      </c>
      <c r="C137" t="s">
        <v>474</v>
      </c>
      <c r="D137" t="s">
        <v>474</v>
      </c>
      <c r="E137">
        <v>3</v>
      </c>
      <c r="G137">
        <v>287</v>
      </c>
    </row>
    <row r="138" spans="1:7" x14ac:dyDescent="0.35">
      <c r="A138" t="s">
        <v>944</v>
      </c>
      <c r="B138" t="s">
        <v>477</v>
      </c>
      <c r="C138" t="s">
        <v>475</v>
      </c>
      <c r="D138" t="s">
        <v>475</v>
      </c>
      <c r="E138">
        <v>3</v>
      </c>
      <c r="G138">
        <v>290</v>
      </c>
    </row>
    <row r="139" spans="1:7" x14ac:dyDescent="0.35">
      <c r="A139" t="s">
        <v>944</v>
      </c>
      <c r="B139" t="s">
        <v>482</v>
      </c>
      <c r="C139" t="s">
        <v>480</v>
      </c>
      <c r="D139" t="s">
        <v>480</v>
      </c>
      <c r="E139">
        <v>4</v>
      </c>
      <c r="G139">
        <v>291</v>
      </c>
    </row>
    <row r="140" spans="1:7" x14ac:dyDescent="0.35">
      <c r="A140" t="s">
        <v>944</v>
      </c>
      <c r="B140" t="s">
        <v>483</v>
      </c>
      <c r="C140" t="s">
        <v>481</v>
      </c>
      <c r="D140" t="s">
        <v>481</v>
      </c>
      <c r="E140">
        <v>4</v>
      </c>
      <c r="G140">
        <v>292</v>
      </c>
    </row>
    <row r="141" spans="1:7" x14ac:dyDescent="0.35">
      <c r="A141" t="s">
        <v>935</v>
      </c>
      <c r="B141" t="s">
        <v>484</v>
      </c>
      <c r="C141" t="s">
        <v>486</v>
      </c>
      <c r="D141" t="s">
        <v>1078</v>
      </c>
      <c r="E141">
        <v>2</v>
      </c>
      <c r="G141">
        <v>294</v>
      </c>
    </row>
    <row r="142" spans="1:7" x14ac:dyDescent="0.35">
      <c r="A142" t="s">
        <v>935</v>
      </c>
      <c r="B142" t="s">
        <v>485</v>
      </c>
      <c r="C142" t="s">
        <v>53</v>
      </c>
      <c r="D142" t="s">
        <v>53</v>
      </c>
      <c r="E142">
        <v>2</v>
      </c>
      <c r="G142">
        <v>296</v>
      </c>
    </row>
    <row r="143" spans="1:7" x14ac:dyDescent="0.35">
      <c r="A143" t="s">
        <v>944</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97" t="s">
        <v>677</v>
      </c>
      <c r="B1" s="898"/>
      <c r="C1" s="898"/>
      <c r="D1" s="898"/>
      <c r="E1" s="898"/>
      <c r="F1" s="897" t="s">
        <v>678</v>
      </c>
      <c r="G1" s="898"/>
      <c r="H1" s="898"/>
      <c r="I1" s="898"/>
      <c r="J1" s="898"/>
    </row>
    <row r="2" spans="1:10" s="117" customFormat="1" ht="13.5" customHeight="1" thickBot="1" x14ac:dyDescent="0.4">
      <c r="A2" s="908" t="str">
        <f>'2017-2018'!E2:E4</f>
        <v>Cycle 1 : Modéliser le comportement linéaire et non linéaire des systèmes.</v>
      </c>
      <c r="B2" s="909"/>
      <c r="C2" s="909"/>
      <c r="D2" s="909"/>
      <c r="E2" s="909"/>
      <c r="F2" s="910" t="str">
        <f>'2017-2018'!F2:F4</f>
        <v>Comment améliorer la fiabilité d'un modèle dans le but de minimiser les écarts modèle-réel ?</v>
      </c>
      <c r="G2" s="911"/>
      <c r="H2" s="911"/>
      <c r="I2" s="911"/>
      <c r="J2" s="912"/>
    </row>
    <row r="3" spans="1:10" ht="15.75" customHeight="1" thickBot="1" x14ac:dyDescent="0.4">
      <c r="F3" s="116"/>
      <c r="G3" s="116"/>
      <c r="H3" s="116"/>
      <c r="I3" s="116"/>
      <c r="J3" s="116"/>
    </row>
    <row r="4" spans="1:10" ht="15" customHeight="1" x14ac:dyDescent="0.3">
      <c r="A4" s="897" t="s">
        <v>685</v>
      </c>
      <c r="B4" s="898"/>
      <c r="C4" s="898"/>
      <c r="D4" s="899"/>
      <c r="E4" s="897" t="s">
        <v>627</v>
      </c>
      <c r="F4" s="898"/>
      <c r="G4" s="899"/>
      <c r="H4" s="897" t="s">
        <v>2</v>
      </c>
      <c r="I4" s="898"/>
      <c r="J4" s="899"/>
    </row>
    <row r="5" spans="1:10" x14ac:dyDescent="0.3">
      <c r="A5" s="913" t="s">
        <v>643</v>
      </c>
      <c r="B5" s="914"/>
      <c r="C5" s="914"/>
      <c r="D5" s="915"/>
      <c r="E5" s="119" t="s">
        <v>271</v>
      </c>
      <c r="F5" s="893" t="s">
        <v>90</v>
      </c>
      <c r="G5" s="894"/>
      <c r="H5" s="120" t="s">
        <v>274</v>
      </c>
      <c r="I5" s="893" t="s">
        <v>249</v>
      </c>
      <c r="J5" s="894"/>
    </row>
    <row r="6" spans="1:10" ht="25.5" customHeight="1" x14ac:dyDescent="0.3">
      <c r="A6" s="913"/>
      <c r="B6" s="914"/>
      <c r="C6" s="914"/>
      <c r="D6" s="915"/>
      <c r="E6" s="119"/>
      <c r="F6" s="893"/>
      <c r="G6" s="894"/>
      <c r="H6" s="120" t="s">
        <v>275</v>
      </c>
      <c r="I6" s="893" t="s">
        <v>250</v>
      </c>
      <c r="J6" s="894"/>
    </row>
    <row r="7" spans="1:10" ht="25.5" customHeight="1" x14ac:dyDescent="0.3">
      <c r="A7" s="913"/>
      <c r="B7" s="914"/>
      <c r="C7" s="914"/>
      <c r="D7" s="915"/>
      <c r="E7" s="119"/>
      <c r="F7" s="893"/>
      <c r="G7" s="894"/>
      <c r="H7" s="120" t="s">
        <v>276</v>
      </c>
      <c r="I7" s="893" t="s">
        <v>251</v>
      </c>
      <c r="J7" s="894"/>
    </row>
    <row r="8" spans="1:10" ht="25.5" customHeight="1" x14ac:dyDescent="0.3">
      <c r="A8" s="913"/>
      <c r="B8" s="914"/>
      <c r="C8" s="914"/>
      <c r="D8" s="915"/>
      <c r="E8" s="119" t="s">
        <v>293</v>
      </c>
      <c r="F8" s="893" t="s">
        <v>94</v>
      </c>
      <c r="G8" s="894"/>
      <c r="H8" s="120" t="s">
        <v>295</v>
      </c>
      <c r="I8" s="893" t="s">
        <v>95</v>
      </c>
      <c r="J8" s="894"/>
    </row>
    <row r="9" spans="1:10" ht="25.5" customHeight="1" thickBot="1" x14ac:dyDescent="0.35">
      <c r="A9" s="916"/>
      <c r="B9" s="917"/>
      <c r="C9" s="917"/>
      <c r="D9" s="918"/>
      <c r="E9" s="121" t="s">
        <v>391</v>
      </c>
      <c r="F9" s="895" t="s">
        <v>595</v>
      </c>
      <c r="G9" s="896"/>
      <c r="H9" s="121" t="s">
        <v>684</v>
      </c>
      <c r="I9" s="895" t="s">
        <v>105</v>
      </c>
      <c r="J9" s="896"/>
    </row>
    <row r="10" spans="1:10" ht="13.5" thickBot="1" x14ac:dyDescent="0.35"/>
    <row r="11" spans="1:10" ht="15.75" customHeight="1" x14ac:dyDescent="0.3">
      <c r="A11" s="897" t="s">
        <v>672</v>
      </c>
      <c r="B11" s="898"/>
      <c r="C11" s="898"/>
      <c r="D11" s="898"/>
      <c r="E11" s="898"/>
      <c r="F11" s="897" t="s">
        <v>683</v>
      </c>
      <c r="G11" s="898"/>
      <c r="H11" s="898"/>
      <c r="I11" s="898"/>
      <c r="J11" s="899"/>
    </row>
    <row r="12" spans="1:10" ht="40.5" customHeight="1" thickBot="1" x14ac:dyDescent="0.35">
      <c r="A12" s="905" t="s">
        <v>686</v>
      </c>
      <c r="B12" s="906"/>
      <c r="C12" s="906"/>
      <c r="D12" s="906"/>
      <c r="E12" s="906"/>
      <c r="F12" s="905" t="s">
        <v>687</v>
      </c>
      <c r="G12" s="906"/>
      <c r="H12" s="906"/>
      <c r="I12" s="906"/>
      <c r="J12" s="907"/>
    </row>
    <row r="13" spans="1:10" ht="15.75" customHeight="1" thickBot="1" x14ac:dyDescent="0.35">
      <c r="J13" s="118"/>
    </row>
    <row r="14" spans="1:10" ht="15.75" customHeight="1" x14ac:dyDescent="0.3">
      <c r="A14" s="897" t="s">
        <v>688</v>
      </c>
      <c r="B14" s="898"/>
      <c r="C14" s="898"/>
      <c r="D14" s="898"/>
      <c r="E14" s="898"/>
      <c r="F14" s="897" t="s">
        <v>606</v>
      </c>
      <c r="G14" s="898"/>
      <c r="H14" s="898"/>
      <c r="I14" s="898"/>
      <c r="J14" s="899"/>
    </row>
    <row r="15" spans="1:10" ht="67.5" customHeight="1" thickBot="1" x14ac:dyDescent="0.35">
      <c r="A15" s="900" t="s">
        <v>689</v>
      </c>
      <c r="B15" s="901"/>
      <c r="C15" s="901"/>
      <c r="D15" s="901"/>
      <c r="E15" s="901"/>
      <c r="F15" s="902" t="s">
        <v>690</v>
      </c>
      <c r="G15" s="903"/>
      <c r="H15" s="903"/>
      <c r="I15" s="903"/>
      <c r="J15" s="904"/>
    </row>
    <row r="16" spans="1:10" ht="15" customHeight="1" thickBot="1" x14ac:dyDescent="0.35"/>
    <row r="17" spans="1:12" ht="15" customHeight="1" thickBot="1" x14ac:dyDescent="0.35">
      <c r="A17" s="919" t="s">
        <v>673</v>
      </c>
      <c r="B17" s="920"/>
      <c r="C17" s="920"/>
      <c r="D17" s="920"/>
      <c r="E17" s="920"/>
      <c r="F17" s="920"/>
      <c r="G17" s="920"/>
      <c r="H17" s="920"/>
      <c r="I17" s="920"/>
      <c r="J17" s="921"/>
    </row>
    <row r="18" spans="1:12" ht="15" customHeight="1" thickBot="1" x14ac:dyDescent="0.35">
      <c r="A18" s="922" t="s">
        <v>691</v>
      </c>
      <c r="B18" s="923"/>
      <c r="C18" s="923"/>
      <c r="D18" s="923"/>
      <c r="E18" s="923"/>
      <c r="F18" s="924" t="s">
        <v>692</v>
      </c>
      <c r="G18" s="924"/>
      <c r="H18" s="924"/>
      <c r="I18" s="924"/>
      <c r="J18" s="925"/>
    </row>
    <row r="19" spans="1:12" ht="15" customHeight="1" thickBot="1" x14ac:dyDescent="0.35">
      <c r="F19" s="118"/>
      <c r="G19" s="118"/>
      <c r="H19" s="118"/>
      <c r="I19" s="118"/>
    </row>
    <row r="20" spans="1:12" s="117" customFormat="1" ht="27" customHeight="1" x14ac:dyDescent="0.35">
      <c r="A20" s="124" t="s">
        <v>682</v>
      </c>
      <c r="B20" s="926" t="s">
        <v>679</v>
      </c>
      <c r="C20" s="927"/>
      <c r="D20" s="928"/>
      <c r="E20" s="926" t="s">
        <v>680</v>
      </c>
      <c r="F20" s="927"/>
      <c r="G20" s="928"/>
      <c r="H20" s="926" t="s">
        <v>681</v>
      </c>
      <c r="I20" s="927"/>
      <c r="J20" s="928"/>
    </row>
    <row r="21" spans="1:12" ht="15" customHeight="1" x14ac:dyDescent="0.3">
      <c r="A21" s="122" t="s">
        <v>674</v>
      </c>
      <c r="B21" s="929" t="s">
        <v>1254</v>
      </c>
      <c r="C21" s="930"/>
      <c r="D21" s="931"/>
      <c r="E21" s="932" t="s">
        <v>1259</v>
      </c>
      <c r="F21" s="930"/>
      <c r="G21" s="931"/>
      <c r="H21" s="929" t="s">
        <v>1261</v>
      </c>
      <c r="I21" s="930"/>
      <c r="J21" s="931"/>
    </row>
    <row r="22" spans="1:12" ht="72.650000000000006" customHeight="1" x14ac:dyDescent="0.3">
      <c r="A22" s="658" t="s">
        <v>1251</v>
      </c>
      <c r="B22" s="959" t="s">
        <v>1252</v>
      </c>
      <c r="C22" s="960"/>
      <c r="D22" s="961"/>
      <c r="E22" s="913" t="s">
        <v>1270</v>
      </c>
      <c r="F22" s="962"/>
      <c r="G22" s="915"/>
      <c r="H22" s="954" t="s">
        <v>1262</v>
      </c>
      <c r="I22" s="955"/>
      <c r="J22" s="956"/>
    </row>
    <row r="23" spans="1:12" ht="39" x14ac:dyDescent="0.3">
      <c r="A23" s="122" t="s">
        <v>675</v>
      </c>
      <c r="B23" s="659" t="s">
        <v>693</v>
      </c>
      <c r="C23" s="957" t="s">
        <v>805</v>
      </c>
      <c r="D23" s="958"/>
      <c r="E23" s="128" t="s">
        <v>1272</v>
      </c>
      <c r="F23" s="126" t="s">
        <v>1273</v>
      </c>
      <c r="G23" s="129"/>
      <c r="H23" s="130" t="s">
        <v>693</v>
      </c>
      <c r="I23" s="131" t="s">
        <v>701</v>
      </c>
      <c r="J23" s="129"/>
    </row>
    <row r="24" spans="1:12" ht="65.150000000000006" customHeight="1" x14ac:dyDescent="0.3">
      <c r="A24" s="122"/>
      <c r="B24" s="125" t="s">
        <v>694</v>
      </c>
      <c r="C24" s="957" t="s">
        <v>1253</v>
      </c>
      <c r="D24" s="958"/>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48" t="s">
        <v>1256</v>
      </c>
      <c r="C27" s="964"/>
      <c r="D27" s="965"/>
      <c r="E27" s="963" t="s">
        <v>1257</v>
      </c>
      <c r="F27" s="964"/>
      <c r="G27" s="965"/>
      <c r="H27" s="948" t="s">
        <v>1258</v>
      </c>
      <c r="I27" s="949"/>
      <c r="J27" s="950"/>
    </row>
    <row r="28" spans="1:12" ht="88.5" customHeight="1" x14ac:dyDescent="0.3">
      <c r="A28" s="122"/>
      <c r="B28" s="966" t="s">
        <v>1271</v>
      </c>
      <c r="C28" s="967"/>
      <c r="D28" s="968"/>
      <c r="E28" s="951" t="s">
        <v>1271</v>
      </c>
      <c r="F28" s="952"/>
      <c r="G28" s="953"/>
      <c r="H28" s="951" t="s">
        <v>1266</v>
      </c>
      <c r="I28" s="952"/>
      <c r="J28" s="953"/>
    </row>
    <row r="29" spans="1:12" ht="13.5" thickBot="1" x14ac:dyDescent="0.35">
      <c r="A29" s="123"/>
      <c r="B29" s="939"/>
      <c r="C29" s="940"/>
      <c r="D29" s="941"/>
      <c r="E29" s="939"/>
      <c r="F29" s="940"/>
      <c r="G29" s="941"/>
      <c r="H29" s="133"/>
      <c r="I29" s="134"/>
      <c r="J29" s="135"/>
    </row>
    <row r="30" spans="1:12" ht="15" customHeight="1" x14ac:dyDescent="0.3">
      <c r="A30" s="122" t="s">
        <v>676</v>
      </c>
      <c r="B30" s="942"/>
      <c r="C30" s="943"/>
      <c r="D30" s="944"/>
      <c r="E30" s="942"/>
      <c r="F30" s="943"/>
      <c r="G30" s="944"/>
      <c r="H30" s="945"/>
      <c r="I30" s="946"/>
      <c r="J30" s="947"/>
    </row>
    <row r="31" spans="1:12" ht="26.5" thickBot="1" x14ac:dyDescent="0.35">
      <c r="A31" s="123" t="s">
        <v>1260</v>
      </c>
      <c r="B31" s="933" t="s">
        <v>604</v>
      </c>
      <c r="C31" s="934"/>
      <c r="D31" s="935"/>
      <c r="E31" s="933" t="s">
        <v>604</v>
      </c>
      <c r="F31" s="934"/>
      <c r="G31" s="935"/>
      <c r="H31" s="936" t="s">
        <v>604</v>
      </c>
      <c r="I31" s="937"/>
      <c r="J31" s="938"/>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95"/>
  <sheetViews>
    <sheetView zoomScale="70" zoomScaleNormal="70" workbookViewId="0">
      <pane xSplit="4" ySplit="1" topLeftCell="E4" activePane="bottomRight" state="frozenSplit"/>
      <selection pane="topRight" activeCell="J1" sqref="J1"/>
      <selection pane="bottomLeft" activeCell="A6" sqref="A6"/>
      <selection pane="bottomRight" activeCell="Q4" sqref="Q4"/>
    </sheetView>
  </sheetViews>
  <sheetFormatPr baseColWidth="10" defaultColWidth="11.453125" defaultRowHeight="13" x14ac:dyDescent="0.35"/>
  <cols>
    <col min="1" max="1" width="4.81640625" style="785" customWidth="1"/>
    <col min="2" max="2" width="10.54296875" style="785" customWidth="1"/>
    <col min="3" max="3" width="14.7265625" style="785" customWidth="1"/>
    <col min="4" max="4" width="10" style="785" customWidth="1"/>
    <col min="5" max="5" width="20.7265625" style="308" customWidth="1"/>
    <col min="6" max="6" width="22.7265625" style="308" customWidth="1"/>
    <col min="7" max="7" width="21.453125" style="308" customWidth="1"/>
    <col min="8" max="9" width="14.26953125" style="433" customWidth="1"/>
    <col min="10" max="13" width="15.7265625" style="308" customWidth="1"/>
    <col min="14" max="14" width="15.7265625" style="563" customWidth="1"/>
    <col min="15" max="15" width="7.26953125" style="308" customWidth="1"/>
    <col min="16" max="16" width="5.453125" style="308" customWidth="1"/>
    <col min="17" max="17" width="20.81640625" style="785" customWidth="1"/>
    <col min="18" max="16384" width="11.453125" style="308"/>
  </cols>
  <sheetData>
    <row r="1" spans="1:17" s="299" customFormat="1" ht="13.5" thickBot="1" x14ac:dyDescent="0.4">
      <c r="A1" s="786" t="s">
        <v>609</v>
      </c>
      <c r="B1" s="512"/>
      <c r="C1" s="512"/>
      <c r="D1" s="296" t="s">
        <v>605</v>
      </c>
      <c r="E1" s="650" t="s">
        <v>601</v>
      </c>
      <c r="F1" s="660" t="s">
        <v>678</v>
      </c>
      <c r="G1" s="295" t="s">
        <v>627</v>
      </c>
      <c r="H1" s="296" t="s">
        <v>2</v>
      </c>
      <c r="I1" s="295" t="s">
        <v>619</v>
      </c>
      <c r="J1" s="650" t="s">
        <v>606</v>
      </c>
      <c r="K1" s="650" t="s">
        <v>608</v>
      </c>
      <c r="L1" s="651" t="s">
        <v>620</v>
      </c>
      <c r="M1" s="441" t="s">
        <v>831</v>
      </c>
      <c r="N1" s="661" t="s">
        <v>607</v>
      </c>
      <c r="Q1" s="789"/>
    </row>
    <row r="2" spans="1:17" ht="39" customHeight="1" thickBot="1" x14ac:dyDescent="0.4">
      <c r="A2" s="787">
        <f>0</f>
        <v>0</v>
      </c>
      <c r="B2" s="747">
        <v>44074</v>
      </c>
      <c r="C2" s="748">
        <f>B2+6</f>
        <v>44080</v>
      </c>
      <c r="D2" s="749" t="str">
        <f>CONCATENATE(TEXT(B2,"JJ/MM/AA"),CHAR(10),"au",CHAR(10),TEXT(C2,"JJ/MM/AA"))</f>
        <v>31/08/20
au
06/09/20</v>
      </c>
      <c r="E2" s="723" t="s">
        <v>1263</v>
      </c>
      <c r="F2" s="724"/>
      <c r="G2" s="724"/>
      <c r="H2" s="725"/>
      <c r="I2" s="725"/>
      <c r="J2" s="724"/>
      <c r="K2" s="724"/>
      <c r="L2" s="724"/>
      <c r="M2" s="724"/>
      <c r="N2" s="726"/>
    </row>
    <row r="3" spans="1:17" ht="65.150000000000006" customHeight="1" x14ac:dyDescent="0.35">
      <c r="A3" s="419">
        <f t="shared" ref="A3:A8" si="0">A2+1</f>
        <v>1</v>
      </c>
      <c r="B3" s="420">
        <f>B2+7</f>
        <v>44081</v>
      </c>
      <c r="C3" s="662">
        <f>B3+6</f>
        <v>44087</v>
      </c>
      <c r="D3" s="750" t="str">
        <f t="shared" ref="D3:D35" si="1">CONCATENATE(TEXT(B3,"JJ/MM/AA"),CHAR(10),"au",CHAR(10),TEXT(C3,"JJ/MM/AA"))</f>
        <v>07/09/20
au
13/09/20</v>
      </c>
      <c r="E3" s="887" t="str">
        <f>Tri_Semestre!A1</f>
        <v>Cycle 1 : Modéliser le comportement linéaire et non linéaire des systèmes.</v>
      </c>
      <c r="F3" s="861" t="s">
        <v>668</v>
      </c>
      <c r="G3" s="887" t="s">
        <v>643</v>
      </c>
      <c r="H3" s="890" t="str">
        <f>Tri_Semestre!B7</f>
        <v>Mod2.C1, Mod2.C8, Mod3.C1</v>
      </c>
      <c r="I3" s="890" t="str">
        <f>Tri_Semestre!D7</f>
        <v>Mod2.C1.SF4, Mod2.C1.SF5, Mod2.C1.SF6, Mod2.C8.SF1, Mod3.C1.SF1</v>
      </c>
      <c r="J3" s="305"/>
      <c r="K3" s="656"/>
      <c r="L3" s="656"/>
      <c r="M3" s="656"/>
      <c r="N3" s="715"/>
      <c r="O3" s="308">
        <v>216</v>
      </c>
      <c r="P3" s="308">
        <f>O3-6</f>
        <v>210</v>
      </c>
      <c r="Q3" s="785" t="s">
        <v>1267</v>
      </c>
    </row>
    <row r="4" spans="1:17" ht="63" x14ac:dyDescent="0.35">
      <c r="A4" s="419">
        <f t="shared" si="0"/>
        <v>2</v>
      </c>
      <c r="B4" s="420">
        <f t="shared" ref="B4:B45" si="2">B3+7</f>
        <v>44088</v>
      </c>
      <c r="C4" s="662">
        <f t="shared" ref="C4:C45" si="3">B4+6</f>
        <v>44094</v>
      </c>
      <c r="D4" s="751" t="str">
        <f t="shared" si="1"/>
        <v>14/09/20
au
20/09/20</v>
      </c>
      <c r="E4" s="888"/>
      <c r="F4" s="862"/>
      <c r="G4" s="888"/>
      <c r="H4" s="891"/>
      <c r="I4" s="891"/>
      <c r="J4" s="982" t="s">
        <v>1286</v>
      </c>
      <c r="K4" s="655"/>
      <c r="L4" s="655"/>
      <c r="M4" s="655"/>
      <c r="N4" s="713"/>
      <c r="O4" s="308">
        <f>O3-7</f>
        <v>209</v>
      </c>
      <c r="P4" s="308">
        <f t="shared" ref="P4:P33" si="4">O4-6</f>
        <v>203</v>
      </c>
      <c r="Q4" s="785" t="s">
        <v>1268</v>
      </c>
    </row>
    <row r="5" spans="1:17" ht="39" customHeight="1" thickBot="1" x14ac:dyDescent="0.4">
      <c r="A5" s="419">
        <f t="shared" si="0"/>
        <v>3</v>
      </c>
      <c r="B5" s="420">
        <f t="shared" si="2"/>
        <v>44095</v>
      </c>
      <c r="C5" s="662">
        <f t="shared" si="3"/>
        <v>44101</v>
      </c>
      <c r="D5" s="752" t="str">
        <f t="shared" si="1"/>
        <v>21/09/20
au
27/09/20</v>
      </c>
      <c r="E5" s="889"/>
      <c r="F5" s="863"/>
      <c r="G5" s="889"/>
      <c r="H5" s="892"/>
      <c r="I5" s="892"/>
      <c r="J5" s="983"/>
      <c r="K5" s="657">
        <v>1</v>
      </c>
      <c r="L5" s="657"/>
      <c r="M5" s="657"/>
      <c r="N5" s="545"/>
      <c r="O5" s="308">
        <f t="shared" ref="O5:O33" si="5">O4-7</f>
        <v>202</v>
      </c>
      <c r="P5" s="308">
        <f t="shared" si="4"/>
        <v>196</v>
      </c>
    </row>
    <row r="6" spans="1:17" ht="36.5" customHeight="1" x14ac:dyDescent="0.35">
      <c r="A6" s="419">
        <f t="shared" si="0"/>
        <v>4</v>
      </c>
      <c r="B6" s="420">
        <f t="shared" si="2"/>
        <v>44102</v>
      </c>
      <c r="C6" s="662">
        <f t="shared" si="3"/>
        <v>44108</v>
      </c>
      <c r="D6" s="753" t="str">
        <f t="shared" si="1"/>
        <v>28/09/20
au
04/10/20</v>
      </c>
      <c r="E6" s="999" t="str">
        <f>Tri_Semestre!A8</f>
        <v xml:space="preserve">Cycle 2 : Prévoir les performances des systèmes asservis. </v>
      </c>
      <c r="F6" s="1002" t="s">
        <v>659</v>
      </c>
      <c r="G6" s="999" t="s">
        <v>628</v>
      </c>
      <c r="H6" s="1005" t="str">
        <f>Tri_Semestre!B16</f>
        <v>Mod3.C2, Res2.C4, Res2.C5, Res2.C6, Res2.C7, Res2.C10, Res2.C11</v>
      </c>
      <c r="I6" s="1005" t="str">
        <f>Tri_Semestre!D16</f>
        <v>Mod3.C2.SF1, , Res2.C5.SF1, Res2.C6.SF1, Res2.C7.SF1, Res2.C10.SF1, Res2.C11.SF1</v>
      </c>
      <c r="J6" s="984" t="s">
        <v>1287</v>
      </c>
      <c r="K6" s="647">
        <v>2</v>
      </c>
      <c r="L6" s="647"/>
      <c r="M6" s="647"/>
      <c r="N6" s="639"/>
      <c r="O6" s="308">
        <f t="shared" si="5"/>
        <v>195</v>
      </c>
      <c r="P6" s="308">
        <f t="shared" si="4"/>
        <v>189</v>
      </c>
    </row>
    <row r="7" spans="1:17" ht="36.5" customHeight="1" x14ac:dyDescent="0.35">
      <c r="A7" s="419">
        <f t="shared" si="0"/>
        <v>5</v>
      </c>
      <c r="B7" s="420">
        <f t="shared" si="2"/>
        <v>44109</v>
      </c>
      <c r="C7" s="662">
        <f t="shared" si="3"/>
        <v>44115</v>
      </c>
      <c r="D7" s="754" t="str">
        <f t="shared" si="1"/>
        <v>05/10/20
au
11/10/20</v>
      </c>
      <c r="E7" s="1000"/>
      <c r="F7" s="1003"/>
      <c r="G7" s="1000"/>
      <c r="H7" s="1006"/>
      <c r="I7" s="1006"/>
      <c r="J7" s="985"/>
      <c r="K7" s="648">
        <v>3</v>
      </c>
      <c r="L7" s="648"/>
      <c r="M7" s="520"/>
      <c r="N7" s="540"/>
      <c r="O7" s="308">
        <f t="shared" si="5"/>
        <v>188</v>
      </c>
      <c r="P7" s="308">
        <f t="shared" si="4"/>
        <v>182</v>
      </c>
    </row>
    <row r="8" spans="1:17" ht="36.5" customHeight="1" thickBot="1" x14ac:dyDescent="0.4">
      <c r="A8" s="419">
        <f t="shared" si="0"/>
        <v>6</v>
      </c>
      <c r="B8" s="420">
        <f t="shared" si="2"/>
        <v>44116</v>
      </c>
      <c r="C8" s="662">
        <f t="shared" si="3"/>
        <v>44122</v>
      </c>
      <c r="D8" s="755" t="str">
        <f t="shared" si="1"/>
        <v>12/10/20
au
18/10/20</v>
      </c>
      <c r="E8" s="1001"/>
      <c r="F8" s="1004"/>
      <c r="G8" s="1001"/>
      <c r="H8" s="1007"/>
      <c r="I8" s="1007"/>
      <c r="J8" s="986"/>
      <c r="K8" s="649">
        <v>4</v>
      </c>
      <c r="L8" s="649"/>
      <c r="M8" s="649"/>
      <c r="N8" s="714"/>
      <c r="O8" s="308">
        <f t="shared" si="5"/>
        <v>181</v>
      </c>
      <c r="P8" s="308">
        <f t="shared" si="4"/>
        <v>175</v>
      </c>
    </row>
    <row r="9" spans="1:17" ht="19.5" customHeight="1" x14ac:dyDescent="0.35">
      <c r="A9" s="419"/>
      <c r="B9" s="420">
        <f t="shared" si="2"/>
        <v>44123</v>
      </c>
      <c r="C9" s="420">
        <f t="shared" si="3"/>
        <v>44129</v>
      </c>
      <c r="D9" s="338" t="str">
        <f t="shared" si="1"/>
        <v>19/10/20
au
25/10/20</v>
      </c>
      <c r="E9" s="979" t="s">
        <v>610</v>
      </c>
      <c r="F9" s="980"/>
      <c r="G9" s="980"/>
      <c r="H9" s="980"/>
      <c r="I9" s="980"/>
      <c r="J9" s="980"/>
      <c r="K9" s="980"/>
      <c r="L9" s="980"/>
      <c r="M9" s="980"/>
      <c r="N9" s="981"/>
      <c r="O9" s="308">
        <f t="shared" si="5"/>
        <v>174</v>
      </c>
      <c r="P9" s="308">
        <f t="shared" si="4"/>
        <v>168</v>
      </c>
    </row>
    <row r="10" spans="1:17" ht="19.5" customHeight="1" thickBot="1" x14ac:dyDescent="0.4">
      <c r="A10" s="419"/>
      <c r="B10" s="420">
        <f t="shared" si="2"/>
        <v>44130</v>
      </c>
      <c r="C10" s="420">
        <f t="shared" si="3"/>
        <v>44136</v>
      </c>
      <c r="D10" s="339" t="str">
        <f t="shared" si="1"/>
        <v>26/10/20
au
01/11/20</v>
      </c>
      <c r="E10" s="979"/>
      <c r="F10" s="980"/>
      <c r="G10" s="980"/>
      <c r="H10" s="980"/>
      <c r="I10" s="980"/>
      <c r="J10" s="980"/>
      <c r="K10" s="980"/>
      <c r="L10" s="980"/>
      <c r="M10" s="980"/>
      <c r="N10" s="981"/>
      <c r="O10" s="308">
        <f t="shared" si="5"/>
        <v>167</v>
      </c>
      <c r="P10" s="308">
        <f t="shared" si="4"/>
        <v>161</v>
      </c>
    </row>
    <row r="11" spans="1:17" ht="48.5" customHeight="1" x14ac:dyDescent="0.35">
      <c r="A11" s="419">
        <f>A8+1</f>
        <v>7</v>
      </c>
      <c r="B11" s="420">
        <f t="shared" si="2"/>
        <v>44137</v>
      </c>
      <c r="C11" s="662">
        <f t="shared" si="3"/>
        <v>44143</v>
      </c>
      <c r="D11" s="756" t="str">
        <f t="shared" si="1"/>
        <v>02/11/20
au
08/11/20</v>
      </c>
      <c r="E11" s="987" t="str">
        <f>Tri_Semestre!A17</f>
        <v xml:space="preserve">Cycle 3 : Concevoir la partie commande des systèmes asservis afin de valider leurs performances. </v>
      </c>
      <c r="F11" s="990" t="s">
        <v>661</v>
      </c>
      <c r="G11" s="987" t="s">
        <v>629</v>
      </c>
      <c r="H11" s="993" t="str">
        <f>Tri_Semestre!B20</f>
        <v>Res1.C4, Con.C2</v>
      </c>
      <c r="I11" s="993" t="str">
        <f>Tri_Semestre!D20</f>
        <v>Res1.C4.SF1, Con.C2.SF1</v>
      </c>
      <c r="J11" s="996" t="s">
        <v>1288</v>
      </c>
      <c r="K11" s="652">
        <v>5</v>
      </c>
      <c r="L11" s="652"/>
      <c r="M11" s="445"/>
      <c r="N11" s="548"/>
      <c r="O11" s="308">
        <f t="shared" si="5"/>
        <v>160</v>
      </c>
      <c r="P11" s="308">
        <f t="shared" si="4"/>
        <v>154</v>
      </c>
    </row>
    <row r="12" spans="1:17" ht="48.5" customHeight="1" x14ac:dyDescent="0.35">
      <c r="A12" s="419">
        <f t="shared" ref="A12:A17" si="6">A11+1</f>
        <v>8</v>
      </c>
      <c r="B12" s="420">
        <f t="shared" si="2"/>
        <v>44144</v>
      </c>
      <c r="C12" s="662">
        <f t="shared" si="3"/>
        <v>44150</v>
      </c>
      <c r="D12" s="757" t="str">
        <f t="shared" si="1"/>
        <v>09/11/20
au
15/11/20</v>
      </c>
      <c r="E12" s="988"/>
      <c r="F12" s="991"/>
      <c r="G12" s="988"/>
      <c r="H12" s="994"/>
      <c r="I12" s="994"/>
      <c r="J12" s="997"/>
      <c r="K12" s="709">
        <v>6</v>
      </c>
      <c r="L12" s="709"/>
      <c r="M12" s="709"/>
      <c r="N12" s="710"/>
      <c r="O12" s="308">
        <f t="shared" si="5"/>
        <v>153</v>
      </c>
      <c r="P12" s="308">
        <f t="shared" si="4"/>
        <v>147</v>
      </c>
    </row>
    <row r="13" spans="1:17" ht="48.5" customHeight="1" thickBot="1" x14ac:dyDescent="0.4">
      <c r="A13" s="419">
        <f t="shared" si="6"/>
        <v>9</v>
      </c>
      <c r="B13" s="420">
        <f t="shared" si="2"/>
        <v>44151</v>
      </c>
      <c r="C13" s="662">
        <f t="shared" si="3"/>
        <v>44157</v>
      </c>
      <c r="D13" s="758" t="str">
        <f t="shared" si="1"/>
        <v>16/11/20
au
22/11/20</v>
      </c>
      <c r="E13" s="989"/>
      <c r="F13" s="992"/>
      <c r="G13" s="989"/>
      <c r="H13" s="995"/>
      <c r="I13" s="995"/>
      <c r="J13" s="998"/>
      <c r="K13" s="711">
        <v>7</v>
      </c>
      <c r="L13" s="711"/>
      <c r="M13" s="711"/>
      <c r="N13" s="712"/>
      <c r="O13" s="308">
        <f t="shared" si="5"/>
        <v>146</v>
      </c>
      <c r="P13" s="308">
        <f t="shared" si="4"/>
        <v>140</v>
      </c>
    </row>
    <row r="14" spans="1:17" ht="37.5" customHeight="1" x14ac:dyDescent="0.35">
      <c r="A14" s="419">
        <f t="shared" si="6"/>
        <v>10</v>
      </c>
      <c r="B14" s="420">
        <f t="shared" si="2"/>
        <v>44158</v>
      </c>
      <c r="C14" s="662">
        <f t="shared" si="3"/>
        <v>44164</v>
      </c>
      <c r="D14" s="759" t="str">
        <f t="shared" si="1"/>
        <v>23/11/20
au
29/11/20</v>
      </c>
      <c r="E14" s="874" t="str">
        <f>Tri_Semestre!A21</f>
        <v>Cycle 4 : Modéliser le comportement des systèmes mécaniques dans le but d'établir une loi de comportement ou de déterminer des actions mécaniques en utilisant le PFD</v>
      </c>
      <c r="F14" s="877" t="s">
        <v>663</v>
      </c>
      <c r="G14" s="874" t="s">
        <v>630</v>
      </c>
      <c r="H14" s="880" t="str">
        <f>Tri_Semestre!B29</f>
        <v>Mod2.C13, Mod2.C14, Mod2.C15, Mod2.C16, Mod2.C17, Res1.C1, Res1.C2</v>
      </c>
      <c r="I14" s="880" t="str">
        <f>Tri_Semestre!D29</f>
        <v>, , , , Mod2.C17.SF1, Res1.C1.SF1, Res1.C2.SF1</v>
      </c>
      <c r="J14" s="706"/>
      <c r="K14" s="707">
        <v>8</v>
      </c>
      <c r="L14" s="707"/>
      <c r="M14" s="707"/>
      <c r="N14" s="708"/>
      <c r="O14" s="308">
        <f t="shared" si="5"/>
        <v>139</v>
      </c>
      <c r="P14" s="308">
        <f t="shared" si="4"/>
        <v>133</v>
      </c>
    </row>
    <row r="15" spans="1:17" ht="37.5" customHeight="1" x14ac:dyDescent="0.35">
      <c r="A15" s="419">
        <f t="shared" si="6"/>
        <v>11</v>
      </c>
      <c r="B15" s="420">
        <f t="shared" si="2"/>
        <v>44165</v>
      </c>
      <c r="C15" s="662">
        <f t="shared" si="3"/>
        <v>44171</v>
      </c>
      <c r="D15" s="760" t="str">
        <f t="shared" si="1"/>
        <v>30/11/20
au
06/12/20</v>
      </c>
      <c r="E15" s="875"/>
      <c r="F15" s="878"/>
      <c r="G15" s="875"/>
      <c r="H15" s="881"/>
      <c r="I15" s="881"/>
      <c r="J15" s="536"/>
      <c r="K15" s="653">
        <v>9</v>
      </c>
      <c r="L15" s="653"/>
      <c r="M15" s="653"/>
      <c r="N15" s="551"/>
      <c r="O15" s="308">
        <f t="shared" si="5"/>
        <v>132</v>
      </c>
      <c r="P15" s="308">
        <f t="shared" si="4"/>
        <v>126</v>
      </c>
    </row>
    <row r="16" spans="1:17" ht="37.5" customHeight="1" thickBot="1" x14ac:dyDescent="0.4">
      <c r="A16" s="419">
        <f t="shared" si="6"/>
        <v>12</v>
      </c>
      <c r="B16" s="420">
        <f t="shared" si="2"/>
        <v>44172</v>
      </c>
      <c r="C16" s="662">
        <f t="shared" si="3"/>
        <v>44178</v>
      </c>
      <c r="D16" s="761" t="str">
        <f t="shared" si="1"/>
        <v>07/12/20
au
13/12/20</v>
      </c>
      <c r="E16" s="876"/>
      <c r="F16" s="879"/>
      <c r="G16" s="876"/>
      <c r="H16" s="882"/>
      <c r="I16" s="882"/>
      <c r="J16" s="537"/>
      <c r="K16" s="654">
        <v>10</v>
      </c>
      <c r="L16" s="654"/>
      <c r="M16" s="654"/>
      <c r="N16" s="552"/>
      <c r="O16" s="308">
        <f t="shared" si="5"/>
        <v>125</v>
      </c>
      <c r="P16" s="308">
        <f t="shared" si="4"/>
        <v>119</v>
      </c>
    </row>
    <row r="17" spans="1:16" ht="65.5" thickBot="1" x14ac:dyDescent="0.4">
      <c r="A17" s="419">
        <f t="shared" si="6"/>
        <v>13</v>
      </c>
      <c r="B17" s="420">
        <f t="shared" si="2"/>
        <v>44179</v>
      </c>
      <c r="C17" s="662">
        <f t="shared" si="3"/>
        <v>44185</v>
      </c>
      <c r="D17" s="762" t="str">
        <f t="shared" si="1"/>
        <v>14/12/20
au
20/12/20</v>
      </c>
      <c r="E17" s="697" t="s">
        <v>1208</v>
      </c>
      <c r="F17" s="696"/>
      <c r="G17" s="697" t="s">
        <v>664</v>
      </c>
      <c r="H17" s="698" t="str">
        <f>Tri_Semestre!B47</f>
        <v>Res1.C3, Res2.C22, Res2.C23, Res2.C24, Res2.C25</v>
      </c>
      <c r="I17" s="699" t="str">
        <f>Tri_Semestre!D47</f>
        <v>Res1.C3.SF1, Res2.C22.SF1, Res2.C22.SF2, , Res2.C25.SF1</v>
      </c>
      <c r="J17" s="702" t="s">
        <v>1269</v>
      </c>
      <c r="K17" s="703"/>
      <c r="L17" s="704"/>
      <c r="M17" s="704"/>
      <c r="N17" s="705"/>
      <c r="O17" s="308">
        <f t="shared" si="5"/>
        <v>118</v>
      </c>
      <c r="P17" s="308">
        <f t="shared" si="4"/>
        <v>112</v>
      </c>
    </row>
    <row r="18" spans="1:16" ht="31.5" x14ac:dyDescent="0.35">
      <c r="A18" s="419"/>
      <c r="B18" s="420">
        <f t="shared" si="2"/>
        <v>44186</v>
      </c>
      <c r="C18" s="662">
        <f t="shared" si="3"/>
        <v>44192</v>
      </c>
      <c r="D18" s="700" t="str">
        <f t="shared" si="1"/>
        <v>21/12/20
au
27/12/20</v>
      </c>
      <c r="E18" s="883" t="s">
        <v>611</v>
      </c>
      <c r="F18" s="883"/>
      <c r="G18" s="883"/>
      <c r="H18" s="883"/>
      <c r="I18" s="883"/>
      <c r="J18" s="883"/>
      <c r="K18" s="883"/>
      <c r="L18" s="883"/>
      <c r="M18" s="883"/>
      <c r="N18" s="884"/>
      <c r="O18" s="308">
        <f t="shared" si="5"/>
        <v>111</v>
      </c>
      <c r="P18" s="308">
        <f t="shared" si="4"/>
        <v>105</v>
      </c>
    </row>
    <row r="19" spans="1:16" ht="32" thickBot="1" x14ac:dyDescent="0.4">
      <c r="A19" s="788"/>
      <c r="B19" s="763">
        <f t="shared" si="2"/>
        <v>44193</v>
      </c>
      <c r="C19" s="764">
        <f t="shared" si="3"/>
        <v>44199</v>
      </c>
      <c r="D19" s="701" t="str">
        <f t="shared" si="1"/>
        <v>28/12/20
au
03/01/21</v>
      </c>
      <c r="E19" s="885"/>
      <c r="F19" s="885"/>
      <c r="G19" s="885"/>
      <c r="H19" s="885"/>
      <c r="I19" s="885"/>
      <c r="J19" s="885"/>
      <c r="K19" s="885"/>
      <c r="L19" s="885"/>
      <c r="M19" s="885"/>
      <c r="N19" s="886"/>
      <c r="O19" s="308">
        <f t="shared" si="5"/>
        <v>104</v>
      </c>
      <c r="P19" s="308">
        <f t="shared" si="4"/>
        <v>98</v>
      </c>
    </row>
    <row r="20" spans="1:16" ht="71.5" customHeight="1" thickBot="1" x14ac:dyDescent="0.4">
      <c r="A20" s="700">
        <f>A17+1</f>
        <v>14</v>
      </c>
      <c r="B20" s="765">
        <f t="shared" si="2"/>
        <v>44200</v>
      </c>
      <c r="C20" s="766">
        <f t="shared" si="3"/>
        <v>44206</v>
      </c>
      <c r="D20" s="767" t="str">
        <f t="shared" si="1"/>
        <v>04/01/21
au
10/01/21</v>
      </c>
      <c r="E20" s="695" t="s">
        <v>1209</v>
      </c>
      <c r="F20" s="716"/>
      <c r="G20" s="695" t="s">
        <v>664</v>
      </c>
      <c r="H20" s="717" t="str">
        <f>Tri_Semestre!B47</f>
        <v>Res1.C3, Res2.C22, Res2.C23, Res2.C24, Res2.C25</v>
      </c>
      <c r="I20" s="718" t="str">
        <f>Tri_Semestre!D47</f>
        <v>Res1.C3.SF1, Res2.C22.SF1, Res2.C22.SF2, , Res2.C25.SF1</v>
      </c>
      <c r="J20" s="719"/>
      <c r="K20" s="720">
        <v>11</v>
      </c>
      <c r="L20" s="721"/>
      <c r="M20" s="721"/>
      <c r="N20" s="722"/>
      <c r="O20" s="308">
        <f t="shared" si="5"/>
        <v>97</v>
      </c>
      <c r="P20" s="308">
        <f t="shared" si="4"/>
        <v>91</v>
      </c>
    </row>
    <row r="21" spans="1:16" ht="71.5" customHeight="1" thickBot="1" x14ac:dyDescent="0.4">
      <c r="A21" s="701">
        <f>A20+1</f>
        <v>15</v>
      </c>
      <c r="B21" s="768">
        <f>B20+7</f>
        <v>44207</v>
      </c>
      <c r="C21" s="769">
        <f t="shared" si="3"/>
        <v>44213</v>
      </c>
      <c r="D21" s="770" t="str">
        <f t="shared" si="1"/>
        <v>11/01/21
au
17/01/21</v>
      </c>
      <c r="E21" s="872" t="str">
        <f>Tri_Semestre!A31</f>
        <v>Cycle 5 : Modéliser le comportement des systèmes mécaniques dans le but d'établir une loi de comportement en utilisant les méthodes énergétiques.</v>
      </c>
      <c r="F21" s="872" t="s">
        <v>1210</v>
      </c>
      <c r="G21" s="872" t="s">
        <v>631</v>
      </c>
      <c r="H21" s="872" t="str">
        <f>Tri_Semestre!B40</f>
        <v xml:space="preserve">Mod2.C18, Res1.C1, Res1.C3, Mod1.C4, Mod1.C5, Mod1.C6, , </v>
      </c>
      <c r="I21" s="872" t="str">
        <f>Tri_Semestre!D40</f>
        <v>Mod2.C18.SF1, Res1.C1.SF1, Res1.C3.SF1, Mod1.C4.SF1, Mod1.C5.SF1, Mod1.C6.SF1, Mod1.C5.SF2, Mod1.C5.SF3</v>
      </c>
      <c r="J21" s="692"/>
      <c r="K21" s="693">
        <v>12</v>
      </c>
      <c r="L21" s="693"/>
      <c r="M21" s="693"/>
      <c r="N21" s="694"/>
      <c r="O21" s="308">
        <f t="shared" si="5"/>
        <v>90</v>
      </c>
      <c r="P21" s="308">
        <f t="shared" si="4"/>
        <v>84</v>
      </c>
    </row>
    <row r="22" spans="1:16" ht="76.5" customHeight="1" thickBot="1" x14ac:dyDescent="0.4">
      <c r="A22" s="700">
        <f>A21+1</f>
        <v>16</v>
      </c>
      <c r="B22" s="765">
        <f t="shared" si="2"/>
        <v>44214</v>
      </c>
      <c r="C22" s="766">
        <f t="shared" si="3"/>
        <v>44220</v>
      </c>
      <c r="D22" s="771" t="str">
        <f t="shared" si="1"/>
        <v>18/01/21
au
24/01/21</v>
      </c>
      <c r="E22" s="873"/>
      <c r="F22" s="873"/>
      <c r="G22" s="873"/>
      <c r="H22" s="873"/>
      <c r="I22" s="873"/>
      <c r="J22" s="368"/>
      <c r="K22" s="368">
        <v>13</v>
      </c>
      <c r="L22" s="368"/>
      <c r="M22" s="368"/>
      <c r="N22" s="564"/>
      <c r="O22" s="308">
        <f t="shared" si="5"/>
        <v>83</v>
      </c>
      <c r="P22" s="308">
        <f t="shared" si="4"/>
        <v>77</v>
      </c>
    </row>
    <row r="23" spans="1:16" ht="76.5" customHeight="1" thickBot="1" x14ac:dyDescent="0.4">
      <c r="A23" s="701">
        <f>A22+1</f>
        <v>17</v>
      </c>
      <c r="B23" s="768">
        <f t="shared" si="2"/>
        <v>44221</v>
      </c>
      <c r="C23" s="769">
        <f t="shared" si="3"/>
        <v>44227</v>
      </c>
      <c r="D23" s="772" t="str">
        <f t="shared" si="1"/>
        <v>25/01/21
au
31/01/21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790" t="s">
        <v>1133</v>
      </c>
      <c r="K23" s="690">
        <v>14</v>
      </c>
      <c r="L23" s="690"/>
      <c r="M23" s="690"/>
      <c r="N23" s="691"/>
      <c r="O23" s="308">
        <f>O22-7</f>
        <v>76</v>
      </c>
      <c r="P23" s="308">
        <f t="shared" si="4"/>
        <v>70</v>
      </c>
    </row>
    <row r="24" spans="1:16" ht="62.15" customHeight="1" thickBot="1" x14ac:dyDescent="0.4">
      <c r="A24" s="419">
        <f>A23+1</f>
        <v>18</v>
      </c>
      <c r="B24" s="420">
        <f t="shared" si="2"/>
        <v>44228</v>
      </c>
      <c r="C24" s="662">
        <f t="shared" si="3"/>
        <v>44234</v>
      </c>
      <c r="D24" s="773" t="str">
        <f t="shared" si="1"/>
        <v>01/02/21
au
07/02/21</v>
      </c>
      <c r="E24" s="681"/>
      <c r="F24" s="682"/>
      <c r="G24" s="683"/>
      <c r="H24" s="684"/>
      <c r="I24" s="684"/>
      <c r="J24" s="381"/>
      <c r="K24" s="381">
        <v>15</v>
      </c>
      <c r="L24" s="381"/>
      <c r="M24" s="381"/>
      <c r="N24" s="685"/>
      <c r="O24" s="308">
        <f t="shared" si="5"/>
        <v>69</v>
      </c>
      <c r="P24" s="308">
        <f t="shared" si="4"/>
        <v>63</v>
      </c>
    </row>
    <row r="25" spans="1:16" ht="31.5" x14ac:dyDescent="0.35">
      <c r="A25" s="419"/>
      <c r="B25" s="420">
        <f t="shared" si="2"/>
        <v>44235</v>
      </c>
      <c r="C25" s="662">
        <f t="shared" si="3"/>
        <v>44241</v>
      </c>
      <c r="D25" s="774" t="str">
        <f t="shared" si="1"/>
        <v>08/02/21
au
14/02/21</v>
      </c>
      <c r="E25" s="969" t="s">
        <v>1250</v>
      </c>
      <c r="F25" s="969"/>
      <c r="G25" s="969"/>
      <c r="H25" s="969"/>
      <c r="I25" s="969"/>
      <c r="J25" s="969"/>
      <c r="K25" s="969"/>
      <c r="L25" s="969"/>
      <c r="M25" s="969"/>
      <c r="N25" s="970"/>
      <c r="O25" s="308">
        <f t="shared" si="5"/>
        <v>62</v>
      </c>
      <c r="P25" s="308">
        <f t="shared" si="4"/>
        <v>56</v>
      </c>
    </row>
    <row r="26" spans="1:16" ht="32" thickBot="1" x14ac:dyDescent="0.4">
      <c r="A26" s="419"/>
      <c r="B26" s="420">
        <f t="shared" si="2"/>
        <v>44242</v>
      </c>
      <c r="C26" s="662">
        <f t="shared" si="3"/>
        <v>44248</v>
      </c>
      <c r="D26" s="775" t="str">
        <f t="shared" si="1"/>
        <v>15/02/21
au
21/02/21</v>
      </c>
      <c r="E26" s="971"/>
      <c r="F26" s="971"/>
      <c r="G26" s="971"/>
      <c r="H26" s="971"/>
      <c r="I26" s="971"/>
      <c r="J26" s="971"/>
      <c r="K26" s="971"/>
      <c r="L26" s="971"/>
      <c r="M26" s="971"/>
      <c r="N26" s="972"/>
      <c r="O26" s="308">
        <f t="shared" si="5"/>
        <v>55</v>
      </c>
      <c r="P26" s="308">
        <f t="shared" si="4"/>
        <v>49</v>
      </c>
    </row>
    <row r="27" spans="1:16" ht="45" customHeight="1" x14ac:dyDescent="0.35">
      <c r="A27" s="419">
        <f>A24+1</f>
        <v>19</v>
      </c>
      <c r="B27" s="420">
        <f t="shared" si="2"/>
        <v>44249</v>
      </c>
      <c r="C27" s="662">
        <f t="shared" si="3"/>
        <v>44255</v>
      </c>
      <c r="D27" s="776" t="str">
        <f t="shared" si="1"/>
        <v>22/02/21
au
28/02/21</v>
      </c>
      <c r="E27" s="975" t="str">
        <f>Tri_Semestre!A48</f>
        <v>Cycle 7 : Modélisation des chaînes de solide dans le but de déterminer les contraintes géométriques dans un mécanisme.</v>
      </c>
      <c r="F27" s="977" t="s">
        <v>665</v>
      </c>
      <c r="G27" s="975" t="s">
        <v>632</v>
      </c>
      <c r="H27" s="973" t="str">
        <f>Tri_Semestre!B53</f>
        <v xml:space="preserve">Mod2.C34, Mod2.C35, Mod2.C36, </v>
      </c>
      <c r="I27" s="973" t="str">
        <f>Tri_Semestre!D53</f>
        <v>Mod2.C34.SF1, , , Res2.C15.SF3</v>
      </c>
      <c r="J27" s="676"/>
      <c r="K27" s="676">
        <v>16</v>
      </c>
      <c r="L27" s="676"/>
      <c r="M27" s="676"/>
      <c r="N27" s="677"/>
      <c r="O27" s="308">
        <f t="shared" si="5"/>
        <v>48</v>
      </c>
      <c r="P27" s="308">
        <f t="shared" si="4"/>
        <v>42</v>
      </c>
    </row>
    <row r="28" spans="1:16" ht="45" customHeight="1" thickBot="1" x14ac:dyDescent="0.4">
      <c r="A28" s="419">
        <f>A27+1</f>
        <v>20</v>
      </c>
      <c r="B28" s="420">
        <f t="shared" si="2"/>
        <v>44256</v>
      </c>
      <c r="C28" s="662">
        <f t="shared" si="3"/>
        <v>44262</v>
      </c>
      <c r="D28" s="777" t="str">
        <f t="shared" si="1"/>
        <v>01/03/21
au
07/03/21</v>
      </c>
      <c r="E28" s="976"/>
      <c r="F28" s="978"/>
      <c r="G28" s="976"/>
      <c r="H28" s="974"/>
      <c r="I28" s="974"/>
      <c r="J28" s="791" t="s">
        <v>1135</v>
      </c>
      <c r="K28" s="678">
        <v>17</v>
      </c>
      <c r="L28" s="678"/>
      <c r="M28" s="678"/>
      <c r="N28" s="679"/>
      <c r="O28" s="308">
        <f t="shared" si="5"/>
        <v>41</v>
      </c>
      <c r="P28" s="308">
        <f t="shared" si="4"/>
        <v>35</v>
      </c>
    </row>
    <row r="29" spans="1:16" ht="72" customHeight="1" x14ac:dyDescent="0.35">
      <c r="A29" s="419">
        <f>A28+1</f>
        <v>21</v>
      </c>
      <c r="B29" s="420">
        <f t="shared" si="2"/>
        <v>44263</v>
      </c>
      <c r="C29" s="662">
        <f t="shared" si="3"/>
        <v>44269</v>
      </c>
      <c r="D29" s="778" t="str">
        <f t="shared" si="1"/>
        <v>08/03/21
au
14/03/21</v>
      </c>
      <c r="E29" s="864" t="str">
        <f>Tri_Semestre!A54</f>
        <v>Cycle 8 : Analyse de la chaine d'information d'un système.</v>
      </c>
      <c r="F29" s="866" t="s">
        <v>666</v>
      </c>
      <c r="G29" s="868" t="s">
        <v>633</v>
      </c>
      <c r="H29" s="870" t="str">
        <f>Tri_Semestre!B63</f>
        <v>Exp2.C3, Exp2.C4, Exp2.C5, Exp2.C6, Exp3.C7, Exp3.C8, Exp3.C2, Exp3.C3</v>
      </c>
      <c r="I29" s="870" t="str">
        <f>Tri_Semestre!D63</f>
        <v>Exp2.C3.SF1, , , Exp2.C6.SF1, Exp3.C7.SF1, Exp3.C7.SF2, Exp3.C2.SF1, Exp3.C3.SF1</v>
      </c>
      <c r="J29" s="478"/>
      <c r="K29" s="478">
        <v>18</v>
      </c>
      <c r="L29" s="395"/>
      <c r="M29" s="395"/>
      <c r="N29" s="680"/>
      <c r="O29" s="308">
        <f t="shared" si="5"/>
        <v>34</v>
      </c>
      <c r="P29" s="308">
        <f t="shared" si="4"/>
        <v>28</v>
      </c>
    </row>
    <row r="30" spans="1:16" ht="39" customHeight="1" thickBot="1" x14ac:dyDescent="0.4">
      <c r="A30" s="419">
        <f>A29+1</f>
        <v>22</v>
      </c>
      <c r="B30" s="420">
        <f t="shared" si="2"/>
        <v>44270</v>
      </c>
      <c r="C30" s="662">
        <f t="shared" si="3"/>
        <v>44276</v>
      </c>
      <c r="D30" s="779" t="str">
        <f t="shared" si="1"/>
        <v>15/03/21
au
21/03/21</v>
      </c>
      <c r="E30" s="865"/>
      <c r="F30" s="867"/>
      <c r="G30" s="869"/>
      <c r="H30" s="871"/>
      <c r="I30" s="871"/>
      <c r="J30" s="479"/>
      <c r="K30" s="479">
        <v>19</v>
      </c>
      <c r="L30" s="404"/>
      <c r="M30" s="404"/>
      <c r="N30" s="557"/>
      <c r="O30" s="308">
        <f t="shared" si="5"/>
        <v>27</v>
      </c>
      <c r="P30" s="308">
        <f t="shared" si="4"/>
        <v>21</v>
      </c>
    </row>
    <row r="31" spans="1:16" ht="52" x14ac:dyDescent="0.35">
      <c r="A31" s="419">
        <f>A30+1</f>
        <v>23</v>
      </c>
      <c r="B31" s="420">
        <f t="shared" si="2"/>
        <v>44277</v>
      </c>
      <c r="C31" s="662">
        <f t="shared" si="3"/>
        <v>44283</v>
      </c>
      <c r="D31" s="780" t="str">
        <f t="shared" si="1"/>
        <v>22/03/21
au
28/03/21</v>
      </c>
      <c r="E31" s="670" t="s">
        <v>618</v>
      </c>
      <c r="F31" s="671" t="s">
        <v>667</v>
      </c>
      <c r="G31" s="670"/>
      <c r="H31" s="672"/>
      <c r="I31" s="672"/>
      <c r="J31" s="673" t="s">
        <v>1137</v>
      </c>
      <c r="K31" s="674">
        <v>20</v>
      </c>
      <c r="L31" s="674"/>
      <c r="M31" s="674"/>
      <c r="N31" s="675"/>
      <c r="O31" s="308">
        <f t="shared" si="5"/>
        <v>20</v>
      </c>
      <c r="P31" s="308">
        <f t="shared" si="4"/>
        <v>14</v>
      </c>
    </row>
    <row r="32" spans="1:16" ht="31.5" x14ac:dyDescent="0.35">
      <c r="A32" s="419">
        <f>A31+1</f>
        <v>24</v>
      </c>
      <c r="B32" s="420">
        <f t="shared" si="2"/>
        <v>44284</v>
      </c>
      <c r="C32" s="662">
        <f t="shared" si="3"/>
        <v>44290</v>
      </c>
      <c r="D32" s="781" t="str">
        <f t="shared" si="1"/>
        <v>29/03/21
au
04/04/21</v>
      </c>
      <c r="E32" s="663"/>
      <c r="F32" s="664"/>
      <c r="G32" s="663"/>
      <c r="H32" s="665"/>
      <c r="I32" s="665"/>
      <c r="J32" s="477"/>
      <c r="K32" s="412"/>
      <c r="L32" s="412"/>
      <c r="M32" s="412"/>
      <c r="N32" s="666"/>
      <c r="O32" s="308">
        <f t="shared" si="5"/>
        <v>13</v>
      </c>
      <c r="P32" s="308">
        <f t="shared" si="4"/>
        <v>7</v>
      </c>
    </row>
    <row r="33" spans="1:16" ht="32" thickBot="1" x14ac:dyDescent="0.4">
      <c r="A33" s="419">
        <v>25</v>
      </c>
      <c r="B33" s="420">
        <f t="shared" si="2"/>
        <v>44291</v>
      </c>
      <c r="C33" s="662">
        <f t="shared" si="3"/>
        <v>44297</v>
      </c>
      <c r="D33" s="782" t="str">
        <f t="shared" si="1"/>
        <v>05/04/21
au
11/04/21</v>
      </c>
      <c r="E33" s="667"/>
      <c r="F33" s="668"/>
      <c r="G33" s="667"/>
      <c r="H33" s="669"/>
      <c r="I33" s="669"/>
      <c r="J33" s="482"/>
      <c r="K33" s="416"/>
      <c r="L33" s="416"/>
      <c r="M33" s="416"/>
      <c r="N33" s="559"/>
      <c r="O33" s="308">
        <f t="shared" si="5"/>
        <v>6</v>
      </c>
      <c r="P33" s="308">
        <f t="shared" si="4"/>
        <v>0</v>
      </c>
    </row>
    <row r="34" spans="1:16" ht="35.25" customHeight="1" x14ac:dyDescent="0.35">
      <c r="A34" s="419"/>
      <c r="B34" s="420">
        <f t="shared" si="2"/>
        <v>44298</v>
      </c>
      <c r="C34" s="420">
        <f t="shared" si="3"/>
        <v>44304</v>
      </c>
      <c r="D34" s="338" t="str">
        <f t="shared" si="1"/>
        <v>12/04/21
au
18/04/21</v>
      </c>
      <c r="E34" s="855" t="s">
        <v>896</v>
      </c>
      <c r="F34" s="856"/>
      <c r="G34" s="856"/>
      <c r="H34" s="856"/>
      <c r="I34" s="856"/>
      <c r="J34" s="856"/>
      <c r="K34" s="856"/>
      <c r="L34" s="856"/>
      <c r="M34" s="856"/>
      <c r="N34" s="857"/>
    </row>
    <row r="35" spans="1:16" ht="31.5" x14ac:dyDescent="0.35">
      <c r="A35" s="419"/>
      <c r="B35" s="420">
        <f t="shared" si="2"/>
        <v>44305</v>
      </c>
      <c r="C35" s="420">
        <f t="shared" si="3"/>
        <v>44311</v>
      </c>
      <c r="D35" s="421" t="str">
        <f t="shared" si="1"/>
        <v>19/04/21
au
25/04/21</v>
      </c>
      <c r="E35" s="858"/>
      <c r="F35" s="859"/>
      <c r="G35" s="859"/>
      <c r="H35" s="859"/>
      <c r="I35" s="859"/>
      <c r="J35" s="859"/>
      <c r="K35" s="859"/>
      <c r="L35" s="859"/>
      <c r="M35" s="859"/>
      <c r="N35" s="860"/>
    </row>
    <row r="36" spans="1:16" ht="31.5" x14ac:dyDescent="0.35">
      <c r="A36" s="419"/>
      <c r="B36" s="420">
        <f t="shared" si="2"/>
        <v>44312</v>
      </c>
      <c r="C36" s="420">
        <f t="shared" si="3"/>
        <v>44318</v>
      </c>
      <c r="D36" s="421" t="str">
        <f t="shared" ref="D36:D45" si="7">CONCATENATE(TEXT(B36,"JJ/MM/AA"),CHAR(10),"au",CHAR(10),TEXT(C36,"JJ/MM/AA"))</f>
        <v>26/04/21
au
02/05/21</v>
      </c>
      <c r="E36" s="422"/>
      <c r="F36" s="422"/>
      <c r="G36" s="422"/>
      <c r="H36" s="423"/>
      <c r="I36" s="423"/>
      <c r="J36" s="422"/>
      <c r="K36" s="422"/>
      <c r="L36" s="424"/>
      <c r="M36" s="424"/>
      <c r="N36" s="491"/>
    </row>
    <row r="37" spans="1:16" ht="31.5" x14ac:dyDescent="0.35">
      <c r="A37" s="419"/>
      <c r="B37" s="420">
        <f t="shared" si="2"/>
        <v>44319</v>
      </c>
      <c r="C37" s="420">
        <f t="shared" si="3"/>
        <v>44325</v>
      </c>
      <c r="D37" s="421" t="str">
        <f t="shared" si="7"/>
        <v>03/05/21
au
09/05/21</v>
      </c>
      <c r="E37" s="422"/>
      <c r="F37" s="422"/>
      <c r="G37" s="422"/>
      <c r="H37" s="423"/>
      <c r="I37" s="423"/>
      <c r="J37" s="422"/>
      <c r="K37" s="422"/>
      <c r="L37" s="424"/>
      <c r="M37" s="424"/>
      <c r="N37" s="491"/>
    </row>
    <row r="38" spans="1:16" ht="31.5" x14ac:dyDescent="0.35">
      <c r="A38" s="419"/>
      <c r="B38" s="420">
        <f t="shared" si="2"/>
        <v>44326</v>
      </c>
      <c r="C38" s="420">
        <f t="shared" si="3"/>
        <v>44332</v>
      </c>
      <c r="D38" s="421" t="str">
        <f t="shared" si="7"/>
        <v>10/05/21
au
16/05/21</v>
      </c>
      <c r="E38" s="422"/>
      <c r="F38" s="422"/>
      <c r="G38" s="422"/>
      <c r="H38" s="423"/>
      <c r="I38" s="423"/>
      <c r="J38" s="422"/>
      <c r="K38" s="422"/>
      <c r="L38" s="424"/>
      <c r="M38" s="424"/>
      <c r="N38" s="491"/>
    </row>
    <row r="39" spans="1:16" ht="31.5" x14ac:dyDescent="0.35">
      <c r="A39" s="419"/>
      <c r="B39" s="420">
        <f t="shared" si="2"/>
        <v>44333</v>
      </c>
      <c r="C39" s="420">
        <f t="shared" si="3"/>
        <v>44339</v>
      </c>
      <c r="D39" s="421" t="str">
        <f t="shared" si="7"/>
        <v>17/05/21
au
23/05/21</v>
      </c>
      <c r="E39" s="422"/>
      <c r="F39" s="422"/>
      <c r="G39" s="422"/>
      <c r="H39" s="423"/>
      <c r="I39" s="423"/>
      <c r="J39" s="422"/>
      <c r="K39" s="422"/>
      <c r="L39" s="424"/>
      <c r="M39" s="424"/>
      <c r="N39" s="491"/>
    </row>
    <row r="40" spans="1:16" ht="31.5" x14ac:dyDescent="0.35">
      <c r="A40" s="419"/>
      <c r="B40" s="420">
        <f t="shared" si="2"/>
        <v>44340</v>
      </c>
      <c r="C40" s="420">
        <f t="shared" si="3"/>
        <v>44346</v>
      </c>
      <c r="D40" s="421" t="str">
        <f t="shared" si="7"/>
        <v>24/05/21
au
30/05/21</v>
      </c>
      <c r="E40" s="422"/>
      <c r="F40" s="422"/>
      <c r="G40" s="422"/>
      <c r="H40" s="423"/>
      <c r="I40" s="423"/>
      <c r="J40" s="422"/>
      <c r="K40" s="422"/>
      <c r="L40" s="424"/>
      <c r="M40" s="424"/>
      <c r="N40" s="491"/>
    </row>
    <row r="41" spans="1:16" ht="31.5" x14ac:dyDescent="0.35">
      <c r="A41" s="419"/>
      <c r="B41" s="420">
        <f t="shared" si="2"/>
        <v>44347</v>
      </c>
      <c r="C41" s="420">
        <f t="shared" si="3"/>
        <v>44353</v>
      </c>
      <c r="D41" s="421" t="str">
        <f t="shared" si="7"/>
        <v>31/05/21
au
06/06/21</v>
      </c>
      <c r="E41" s="422"/>
      <c r="F41" s="422"/>
      <c r="G41" s="422"/>
      <c r="H41" s="423"/>
      <c r="I41" s="423"/>
      <c r="J41" s="422"/>
      <c r="K41" s="422"/>
      <c r="L41" s="424"/>
      <c r="M41" s="424"/>
      <c r="N41" s="491"/>
    </row>
    <row r="42" spans="1:16" ht="31.5" x14ac:dyDescent="0.35">
      <c r="A42" s="419"/>
      <c r="B42" s="420">
        <f t="shared" si="2"/>
        <v>44354</v>
      </c>
      <c r="C42" s="420">
        <f t="shared" si="3"/>
        <v>44360</v>
      </c>
      <c r="D42" s="421" t="str">
        <f t="shared" si="7"/>
        <v>07/06/21
au
13/06/21</v>
      </c>
      <c r="E42" s="422"/>
      <c r="F42" s="422"/>
      <c r="G42" s="422"/>
      <c r="H42" s="423"/>
      <c r="I42" s="423"/>
      <c r="J42" s="422"/>
      <c r="K42" s="422"/>
      <c r="L42" s="424"/>
      <c r="M42" s="424"/>
      <c r="N42" s="491"/>
    </row>
    <row r="43" spans="1:16" ht="31.5" x14ac:dyDescent="0.35">
      <c r="A43" s="419"/>
      <c r="B43" s="420">
        <f t="shared" si="2"/>
        <v>44361</v>
      </c>
      <c r="C43" s="420">
        <f t="shared" si="3"/>
        <v>44367</v>
      </c>
      <c r="D43" s="421" t="str">
        <f t="shared" si="7"/>
        <v>14/06/21
au
20/06/21</v>
      </c>
      <c r="E43" s="422"/>
      <c r="F43" s="422"/>
      <c r="G43" s="422"/>
      <c r="H43" s="423"/>
      <c r="I43" s="423"/>
      <c r="J43" s="422"/>
      <c r="K43" s="422"/>
      <c r="L43" s="424"/>
      <c r="M43" s="424"/>
      <c r="N43" s="491"/>
    </row>
    <row r="44" spans="1:16" ht="31.5" x14ac:dyDescent="0.35">
      <c r="A44" s="419"/>
      <c r="B44" s="420">
        <f t="shared" si="2"/>
        <v>44368</v>
      </c>
      <c r="C44" s="420">
        <f t="shared" si="3"/>
        <v>44374</v>
      </c>
      <c r="D44" s="421" t="str">
        <f t="shared" si="7"/>
        <v>21/06/21
au
27/06/21</v>
      </c>
      <c r="E44" s="422"/>
      <c r="F44" s="422"/>
      <c r="G44" s="422"/>
      <c r="H44" s="423"/>
      <c r="I44" s="423"/>
      <c r="J44" s="422"/>
      <c r="K44" s="422"/>
      <c r="L44" s="424"/>
      <c r="M44" s="424"/>
      <c r="N44" s="491"/>
    </row>
    <row r="45" spans="1:16" ht="32" thickBot="1" x14ac:dyDescent="0.4">
      <c r="A45" s="701"/>
      <c r="B45" s="768">
        <f t="shared" si="2"/>
        <v>44375</v>
      </c>
      <c r="C45" s="768">
        <f t="shared" si="3"/>
        <v>44381</v>
      </c>
      <c r="D45" s="783" t="str">
        <f t="shared" si="7"/>
        <v>28/06/21
au
04/07/21</v>
      </c>
      <c r="E45" s="428"/>
      <c r="F45" s="428"/>
      <c r="G45" s="428"/>
      <c r="H45" s="429"/>
      <c r="I45" s="429"/>
      <c r="J45" s="428"/>
      <c r="K45" s="428"/>
      <c r="L45" s="430"/>
      <c r="M45" s="430"/>
      <c r="N45" s="562"/>
    </row>
    <row r="46" spans="1:16" x14ac:dyDescent="0.35">
      <c r="B46" s="784"/>
    </row>
    <row r="47" spans="1:16" x14ac:dyDescent="0.35">
      <c r="B47" s="784"/>
    </row>
    <row r="48" spans="1:16"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42">
    <mergeCell ref="J4:J5"/>
    <mergeCell ref="J6:J8"/>
    <mergeCell ref="E11:E13"/>
    <mergeCell ref="F11:F13"/>
    <mergeCell ref="G11:G13"/>
    <mergeCell ref="H11:H13"/>
    <mergeCell ref="I11:I13"/>
    <mergeCell ref="J11:J13"/>
    <mergeCell ref="I3:I5"/>
    <mergeCell ref="G3:G5"/>
    <mergeCell ref="H3:H5"/>
    <mergeCell ref="E6:E8"/>
    <mergeCell ref="F6:F8"/>
    <mergeCell ref="G6:G8"/>
    <mergeCell ref="H6:H8"/>
    <mergeCell ref="I6:I8"/>
    <mergeCell ref="E3:E5"/>
    <mergeCell ref="F3:F5"/>
    <mergeCell ref="E25:N26"/>
    <mergeCell ref="I27:I28"/>
    <mergeCell ref="E27:E28"/>
    <mergeCell ref="F27:F28"/>
    <mergeCell ref="G27:G28"/>
    <mergeCell ref="H27:H28"/>
    <mergeCell ref="F21:F22"/>
    <mergeCell ref="G21:G22"/>
    <mergeCell ref="E9:N10"/>
    <mergeCell ref="F14:F16"/>
    <mergeCell ref="G14:G16"/>
    <mergeCell ref="H14:H16"/>
    <mergeCell ref="I14:I16"/>
    <mergeCell ref="E14:E16"/>
    <mergeCell ref="H21:H22"/>
    <mergeCell ref="E18:N19"/>
    <mergeCell ref="I21:I22"/>
    <mergeCell ref="E21:E22"/>
    <mergeCell ref="E34:N35"/>
    <mergeCell ref="E29:E30"/>
    <mergeCell ref="I29:I30"/>
    <mergeCell ref="F29:F30"/>
    <mergeCell ref="G29:G30"/>
    <mergeCell ref="H29:H30"/>
  </mergeCells>
  <pageMargins left="0.7" right="0.7" top="0.75" bottom="0.75" header="0.3" footer="0.3"/>
  <pageSetup paperSize="8" scale="80" fitToHeight="0"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62"/>
  <sheetViews>
    <sheetView zoomScale="80" zoomScaleNormal="80" workbookViewId="0">
      <selection activeCell="A3" sqref="A3"/>
    </sheetView>
  </sheetViews>
  <sheetFormatPr baseColWidth="10" defaultColWidth="11.453125" defaultRowHeight="14.5" x14ac:dyDescent="0.35"/>
  <cols>
    <col min="1" max="1" width="11.453125" style="197"/>
    <col min="2" max="2" width="11.453125" style="198" customWidth="1"/>
    <col min="3" max="3" width="71.453125" style="198" customWidth="1"/>
    <col min="4" max="4" width="14.81640625" style="198" customWidth="1"/>
    <col min="5" max="5" width="89.453125" style="199" bestFit="1" customWidth="1"/>
    <col min="6" max="6" width="5.26953125" style="200" customWidth="1"/>
    <col min="7" max="7" width="3.453125" style="200" bestFit="1" customWidth="1"/>
    <col min="8" max="8" width="66" style="201" customWidth="1"/>
    <col min="9" max="16384" width="11.453125" style="202"/>
  </cols>
  <sheetData>
    <row r="1" spans="1:8" s="188" customFormat="1" x14ac:dyDescent="0.35">
      <c r="A1" s="182" t="s">
        <v>599</v>
      </c>
      <c r="B1" s="183"/>
      <c r="C1" s="184"/>
      <c r="D1" s="185"/>
      <c r="E1" s="185"/>
      <c r="F1" s="186"/>
      <c r="G1" s="186"/>
      <c r="H1" s="187"/>
    </row>
    <row r="2" spans="1:8" s="195" customFormat="1" x14ac:dyDescent="0.35">
      <c r="A2" s="189"/>
      <c r="B2" s="190" t="s">
        <v>271</v>
      </c>
      <c r="C2" s="191" t="s">
        <v>90</v>
      </c>
      <c r="D2" s="192" t="s">
        <v>274</v>
      </c>
      <c r="E2" s="192" t="s">
        <v>249</v>
      </c>
      <c r="F2" s="193"/>
      <c r="G2" s="193"/>
      <c r="H2" s="194"/>
    </row>
    <row r="3" spans="1:8" s="195" customFormat="1" x14ac:dyDescent="0.35">
      <c r="A3" s="189"/>
      <c r="B3" s="190"/>
      <c r="C3" s="191"/>
      <c r="D3" s="192" t="s">
        <v>275</v>
      </c>
      <c r="E3" s="192" t="s">
        <v>250</v>
      </c>
      <c r="F3" s="193"/>
      <c r="G3" s="193"/>
      <c r="H3" s="196"/>
    </row>
    <row r="4" spans="1:8" s="195" customFormat="1" x14ac:dyDescent="0.35">
      <c r="A4" s="189"/>
      <c r="B4" s="190"/>
      <c r="C4" s="191"/>
      <c r="D4" s="192" t="s">
        <v>276</v>
      </c>
      <c r="E4" s="192" t="s">
        <v>251</v>
      </c>
      <c r="F4" s="193"/>
      <c r="G4" s="193"/>
      <c r="H4" s="196"/>
    </row>
    <row r="5" spans="1:8" s="195" customFormat="1" x14ac:dyDescent="0.35">
      <c r="A5" s="189"/>
      <c r="B5" s="190" t="s">
        <v>293</v>
      </c>
      <c r="C5" s="192" t="s">
        <v>94</v>
      </c>
      <c r="D5" s="192" t="s">
        <v>295</v>
      </c>
      <c r="E5" s="192" t="s">
        <v>95</v>
      </c>
      <c r="F5" s="193"/>
      <c r="G5" s="193" t="s">
        <v>16</v>
      </c>
      <c r="H5" s="196"/>
    </row>
    <row r="6" spans="1:8" s="195" customFormat="1" ht="29" x14ac:dyDescent="0.35">
      <c r="A6" s="189"/>
      <c r="B6" s="190" t="s">
        <v>391</v>
      </c>
      <c r="C6" s="192" t="s">
        <v>595</v>
      </c>
      <c r="D6" s="190" t="str">
        <f>CONCATENATE(B6,".SF1")</f>
        <v>Mod3.C1.SF1</v>
      </c>
      <c r="E6" s="192" t="s">
        <v>105</v>
      </c>
      <c r="F6" s="193"/>
      <c r="G6" s="193" t="s">
        <v>16</v>
      </c>
      <c r="H6" s="196" t="s">
        <v>45</v>
      </c>
    </row>
    <row r="7" spans="1:8" x14ac:dyDescent="0.35">
      <c r="B7" s="198" t="str">
        <f>CONCATENATE(B2,", ",B5,", ",B6)</f>
        <v>Mod2.C1, Mod2.C8, Mod3.C1</v>
      </c>
      <c r="C7" s="199"/>
      <c r="D7" s="198" t="str">
        <f>CONCATENATE(D2,", ",D3,", ",D4,", ",D5,", ",D6)</f>
        <v>Mod2.C1.SF4, Mod2.C1.SF5, Mod2.C1.SF6, Mod2.C8.SF1, Mod3.C1.SF1</v>
      </c>
    </row>
    <row r="8" spans="1:8" s="208" customFormat="1" x14ac:dyDescent="0.35">
      <c r="A8" s="203" t="s">
        <v>598</v>
      </c>
      <c r="B8" s="204"/>
      <c r="C8" s="204"/>
      <c r="D8" s="204"/>
      <c r="E8" s="205"/>
      <c r="F8" s="206"/>
      <c r="G8" s="206"/>
      <c r="H8" s="207"/>
    </row>
    <row r="9" spans="1:8" s="214" customFormat="1" ht="29" x14ac:dyDescent="0.35">
      <c r="A9" s="209"/>
      <c r="B9" s="210" t="s">
        <v>392</v>
      </c>
      <c r="C9" s="211" t="s">
        <v>390</v>
      </c>
      <c r="D9" s="210" t="str">
        <f>CONCATENATE(B9,".SF1")</f>
        <v>Mod3.C2.SF1</v>
      </c>
      <c r="E9" s="211" t="s">
        <v>106</v>
      </c>
      <c r="F9" s="212"/>
      <c r="G9" s="212" t="s">
        <v>16</v>
      </c>
      <c r="H9" s="213"/>
    </row>
    <row r="10" spans="1:8" s="214" customFormat="1" x14ac:dyDescent="0.35">
      <c r="A10" s="209"/>
      <c r="B10" s="210" t="s">
        <v>422</v>
      </c>
      <c r="C10" s="211" t="s">
        <v>437</v>
      </c>
      <c r="D10" s="210"/>
      <c r="E10" s="211"/>
      <c r="F10" s="212"/>
      <c r="G10" s="1016" t="s">
        <v>16</v>
      </c>
      <c r="H10" s="1017" t="s">
        <v>430</v>
      </c>
    </row>
    <row r="11" spans="1:8" s="214" customFormat="1" x14ac:dyDescent="0.35">
      <c r="A11" s="209"/>
      <c r="B11" s="210" t="s">
        <v>423</v>
      </c>
      <c r="C11" s="211" t="s">
        <v>597</v>
      </c>
      <c r="D11" s="210" t="str">
        <f>CONCATENATE(B11,".SF1")</f>
        <v>Res2.C5.SF1</v>
      </c>
      <c r="E11" s="211" t="s">
        <v>427</v>
      </c>
      <c r="F11" s="212"/>
      <c r="G11" s="1016"/>
      <c r="H11" s="1017"/>
    </row>
    <row r="12" spans="1:8" s="214" customFormat="1" x14ac:dyDescent="0.35">
      <c r="A12" s="209"/>
      <c r="B12" s="210" t="s">
        <v>424</v>
      </c>
      <c r="C12" s="211" t="s">
        <v>438</v>
      </c>
      <c r="D12" s="210" t="str">
        <f>CONCATENATE(B12,".SF1")</f>
        <v>Res2.C6.SF1</v>
      </c>
      <c r="E12" s="211" t="s">
        <v>428</v>
      </c>
      <c r="F12" s="212"/>
      <c r="G12" s="1016"/>
      <c r="H12" s="1017"/>
    </row>
    <row r="13" spans="1:8" s="214" customFormat="1" x14ac:dyDescent="0.35">
      <c r="A13" s="209"/>
      <c r="B13" s="210" t="s">
        <v>425</v>
      </c>
      <c r="C13" s="211" t="s">
        <v>439</v>
      </c>
      <c r="D13" s="210" t="str">
        <f>CONCATENATE(B13,".SF1")</f>
        <v>Res2.C7.SF1</v>
      </c>
      <c r="E13" s="211" t="s">
        <v>429</v>
      </c>
      <c r="F13" s="212"/>
      <c r="G13" s="1016"/>
      <c r="H13" s="1017"/>
    </row>
    <row r="14" spans="1:8" s="214" customFormat="1" ht="29" x14ac:dyDescent="0.35">
      <c r="A14" s="209"/>
      <c r="B14" s="210" t="s">
        <v>434</v>
      </c>
      <c r="C14" s="211" t="s">
        <v>441</v>
      </c>
      <c r="D14" s="210" t="str">
        <f>CONCATENATE(B14,".SF1")</f>
        <v>Res2.C10.SF1</v>
      </c>
      <c r="E14" s="211" t="s">
        <v>444</v>
      </c>
      <c r="F14" s="212"/>
      <c r="G14" s="1020" t="s">
        <v>16</v>
      </c>
      <c r="H14" s="1021" t="s">
        <v>446</v>
      </c>
    </row>
    <row r="15" spans="1:8" s="214" customFormat="1" ht="29" x14ac:dyDescent="0.35">
      <c r="A15" s="209"/>
      <c r="B15" s="210" t="s">
        <v>443</v>
      </c>
      <c r="C15" s="211" t="s">
        <v>442</v>
      </c>
      <c r="D15" s="210" t="str">
        <f>CONCATENATE(B15,".SF1")</f>
        <v>Res2.C11.SF1</v>
      </c>
      <c r="E15" s="211" t="s">
        <v>445</v>
      </c>
      <c r="F15" s="212"/>
      <c r="G15" s="1020"/>
      <c r="H15" s="1021"/>
    </row>
    <row r="16" spans="1:8" x14ac:dyDescent="0.3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35">
      <c r="A17" s="216" t="s">
        <v>600</v>
      </c>
      <c r="B17" s="217"/>
      <c r="C17" s="218"/>
      <c r="D17" s="217"/>
      <c r="E17" s="218"/>
      <c r="F17" s="219"/>
      <c r="G17" s="220"/>
      <c r="H17" s="220"/>
    </row>
    <row r="18" spans="1:8" s="227" customFormat="1" ht="29" x14ac:dyDescent="0.35">
      <c r="A18" s="222"/>
      <c r="B18" s="223" t="s">
        <v>408</v>
      </c>
      <c r="C18" s="223" t="s">
        <v>49</v>
      </c>
      <c r="D18" s="223" t="str">
        <f>CONCATENATE(B18,".SF1")</f>
        <v>Res1.C4.SF1</v>
      </c>
      <c r="E18" s="224" t="s">
        <v>407</v>
      </c>
      <c r="F18" s="225"/>
      <c r="G18" s="225" t="s">
        <v>16</v>
      </c>
      <c r="H18" s="226" t="s">
        <v>409</v>
      </c>
    </row>
    <row r="19" spans="1:8" s="227" customFormat="1" ht="29" x14ac:dyDescent="0.35">
      <c r="A19" s="222"/>
      <c r="B19" s="223" t="s">
        <v>557</v>
      </c>
      <c r="C19" s="223" t="s">
        <v>121</v>
      </c>
      <c r="D19" s="223" t="str">
        <f>CONCATENATE(B19,".SF1")</f>
        <v>Con.C2.SF1</v>
      </c>
      <c r="E19" s="224" t="s">
        <v>69</v>
      </c>
      <c r="F19" s="225"/>
      <c r="G19" s="225" t="s">
        <v>13</v>
      </c>
      <c r="H19" s="226" t="s">
        <v>553</v>
      </c>
    </row>
    <row r="20" spans="1:8" x14ac:dyDescent="0.35">
      <c r="B20" s="198" t="str">
        <f>CONCATENATE(B18,", ",B19)</f>
        <v>Res1.C4, Con.C2</v>
      </c>
      <c r="D20" s="198" t="str">
        <f>CONCATENATE(D18,", ",D19)</f>
        <v>Res1.C4.SF1, Con.C2.SF1</v>
      </c>
    </row>
    <row r="21" spans="1:8" s="233" customFormat="1" x14ac:dyDescent="0.35">
      <c r="A21" s="228" t="s">
        <v>819</v>
      </c>
      <c r="B21" s="229"/>
      <c r="C21" s="229"/>
      <c r="D21" s="229"/>
      <c r="E21" s="230"/>
      <c r="F21" s="231"/>
      <c r="G21" s="231"/>
      <c r="H21" s="232"/>
    </row>
    <row r="22" spans="1:8" s="238" customFormat="1" x14ac:dyDescent="0.35">
      <c r="A22" s="234"/>
      <c r="B22" s="235" t="s">
        <v>314</v>
      </c>
      <c r="C22" s="235" t="s">
        <v>308</v>
      </c>
      <c r="D22" s="235"/>
      <c r="E22" s="236"/>
      <c r="F22" s="237"/>
      <c r="G22" s="484" t="s">
        <v>16</v>
      </c>
      <c r="H22" s="1010" t="s">
        <v>40</v>
      </c>
    </row>
    <row r="23" spans="1:8" s="238" customFormat="1" x14ac:dyDescent="0.35">
      <c r="A23" s="234"/>
      <c r="B23" s="235" t="s">
        <v>315</v>
      </c>
      <c r="C23" s="235" t="s">
        <v>309</v>
      </c>
      <c r="D23" s="235"/>
      <c r="E23" s="236"/>
      <c r="F23" s="237"/>
      <c r="G23" s="239"/>
      <c r="H23" s="1010"/>
    </row>
    <row r="24" spans="1:8" s="238" customFormat="1" x14ac:dyDescent="0.35">
      <c r="A24" s="234"/>
      <c r="B24" s="235" t="s">
        <v>316</v>
      </c>
      <c r="C24" s="235" t="s">
        <v>310</v>
      </c>
      <c r="D24" s="235"/>
      <c r="E24" s="236"/>
      <c r="F24" s="237"/>
      <c r="G24" s="239"/>
      <c r="H24" s="239"/>
    </row>
    <row r="25" spans="1:8" s="238" customFormat="1" x14ac:dyDescent="0.35">
      <c r="A25" s="234"/>
      <c r="B25" s="235" t="s">
        <v>317</v>
      </c>
      <c r="C25" s="235" t="s">
        <v>311</v>
      </c>
      <c r="D25" s="235"/>
      <c r="E25" s="236"/>
      <c r="F25" s="237"/>
      <c r="G25" s="239"/>
      <c r="H25" s="239"/>
    </row>
    <row r="26" spans="1:8" s="238" customFormat="1" x14ac:dyDescent="0.35">
      <c r="A26" s="234"/>
      <c r="B26" s="235" t="s">
        <v>318</v>
      </c>
      <c r="C26" s="235" t="s">
        <v>312</v>
      </c>
      <c r="D26" s="235" t="str">
        <f>CONCATENATE(B26,".SF1")</f>
        <v>Mod2.C17.SF1</v>
      </c>
      <c r="E26" s="436" t="s">
        <v>320</v>
      </c>
      <c r="F26" s="237"/>
      <c r="G26" s="239"/>
      <c r="H26" s="239"/>
    </row>
    <row r="27" spans="1:8" s="238" customFormat="1" x14ac:dyDescent="0.35">
      <c r="A27" s="234"/>
      <c r="B27" s="235" t="s">
        <v>404</v>
      </c>
      <c r="C27" s="235" t="s">
        <v>363</v>
      </c>
      <c r="D27" s="235" t="str">
        <f>CONCATENATE(B27,".SF1")</f>
        <v>Res1.C1.SF1</v>
      </c>
      <c r="E27" s="436" t="s">
        <v>401</v>
      </c>
      <c r="F27" s="237"/>
      <c r="G27" s="239"/>
      <c r="H27" s="239"/>
    </row>
    <row r="28" spans="1:8" s="238" customFormat="1" x14ac:dyDescent="0.35">
      <c r="A28" s="234"/>
      <c r="B28" s="235" t="s">
        <v>405</v>
      </c>
      <c r="C28" s="435" t="s">
        <v>474</v>
      </c>
      <c r="D28" s="235" t="str">
        <f>CONCATENATE(B28,".SF1")</f>
        <v>Res1.C2.SF1</v>
      </c>
      <c r="E28" s="236" t="s">
        <v>402</v>
      </c>
      <c r="F28" s="237"/>
      <c r="G28" s="239"/>
      <c r="H28" s="239"/>
    </row>
    <row r="29" spans="1:8" x14ac:dyDescent="0.35">
      <c r="B29" s="198" t="str">
        <f>CONCATENATE(B22,", ",B23,", ",B24,", ",B25,", ",B26,", ",B27,", ",B28)</f>
        <v>Mod2.C13, Mod2.C14, Mod2.C15, Mod2.C16, Mod2.C17, Res1.C1, Res1.C2</v>
      </c>
      <c r="D29" s="198" t="str">
        <f>CONCATENATE(D22,", ",D23,", ",D24,", ",D25,", ",D26,", ",D27,", ",D28)</f>
        <v>, , , , Mod2.C17.SF1, Res1.C1.SF1, Res1.C2.SF1</v>
      </c>
      <c r="H29" s="240"/>
    </row>
    <row r="30" spans="1:8" x14ac:dyDescent="0.35">
      <c r="H30" s="240"/>
    </row>
    <row r="31" spans="1:8" s="246" customFormat="1" x14ac:dyDescent="0.35">
      <c r="A31" s="241" t="s">
        <v>820</v>
      </c>
      <c r="B31" s="242"/>
      <c r="C31" s="242"/>
      <c r="D31" s="242"/>
      <c r="E31" s="243"/>
      <c r="F31" s="244"/>
      <c r="G31" s="244"/>
      <c r="H31" s="245"/>
    </row>
    <row r="32" spans="1:8" s="252" customFormat="1" ht="29" x14ac:dyDescent="0.35">
      <c r="A32" s="247"/>
      <c r="B32" s="248" t="s">
        <v>319</v>
      </c>
      <c r="C32" s="248" t="s">
        <v>313</v>
      </c>
      <c r="D32" s="248" t="str">
        <f>CONCATENATE(B32,".SF1")</f>
        <v>Mod2.C18.SF1</v>
      </c>
      <c r="E32" s="249" t="s">
        <v>321</v>
      </c>
      <c r="F32" s="250"/>
      <c r="G32" s="250"/>
      <c r="H32" s="251"/>
    </row>
    <row r="33" spans="1:8" s="252" customFormat="1" x14ac:dyDescent="0.35">
      <c r="A33" s="247"/>
      <c r="B33" s="248" t="s">
        <v>404</v>
      </c>
      <c r="C33" s="248" t="s">
        <v>363</v>
      </c>
      <c r="D33" s="248" t="str">
        <f>CONCATENATE(B33,".SF1")</f>
        <v>Res1.C1.SF1</v>
      </c>
      <c r="E33" s="249" t="s">
        <v>401</v>
      </c>
      <c r="F33" s="250"/>
      <c r="G33" s="250"/>
      <c r="H33" s="251"/>
    </row>
    <row r="34" spans="1:8" s="252" customFormat="1" x14ac:dyDescent="0.35">
      <c r="A34" s="247"/>
      <c r="B34" s="248" t="s">
        <v>406</v>
      </c>
      <c r="C34" s="248" t="s">
        <v>400</v>
      </c>
      <c r="D34" s="248" t="str">
        <f>CONCATENATE(B34,".SF1")</f>
        <v>Res1.C3.SF1</v>
      </c>
      <c r="E34" s="249" t="s">
        <v>403</v>
      </c>
      <c r="F34" s="250"/>
      <c r="G34" s="250"/>
      <c r="H34" s="253"/>
    </row>
    <row r="35" spans="1:8" s="252" customFormat="1" x14ac:dyDescent="0.35">
      <c r="A35" s="247"/>
      <c r="B35" s="248" t="s">
        <v>262</v>
      </c>
      <c r="C35" s="249" t="s">
        <v>256</v>
      </c>
      <c r="D35" s="249" t="s">
        <v>265</v>
      </c>
      <c r="E35" s="249" t="s">
        <v>257</v>
      </c>
      <c r="F35" s="250"/>
      <c r="G35" s="1018" t="s">
        <v>16</v>
      </c>
      <c r="H35" s="1019" t="s">
        <v>89</v>
      </c>
    </row>
    <row r="36" spans="1:8" s="252" customFormat="1" x14ac:dyDescent="0.35">
      <c r="A36" s="247"/>
      <c r="B36" s="248" t="s">
        <v>263</v>
      </c>
      <c r="C36" s="249" t="s">
        <v>254</v>
      </c>
      <c r="D36" s="249" t="s">
        <v>266</v>
      </c>
      <c r="E36" s="249" t="s">
        <v>258</v>
      </c>
      <c r="F36" s="250"/>
      <c r="G36" s="1018"/>
      <c r="H36" s="1019"/>
    </row>
    <row r="37" spans="1:8" s="252" customFormat="1" x14ac:dyDescent="0.35">
      <c r="A37" s="247"/>
      <c r="B37" s="248" t="s">
        <v>264</v>
      </c>
      <c r="C37" s="249" t="s">
        <v>255</v>
      </c>
      <c r="D37" s="249" t="s">
        <v>267</v>
      </c>
      <c r="E37" s="249" t="s">
        <v>259</v>
      </c>
      <c r="F37" s="250"/>
      <c r="G37" s="1018"/>
      <c r="H37" s="1019"/>
    </row>
    <row r="38" spans="1:8" s="252" customFormat="1" ht="29" x14ac:dyDescent="0.35">
      <c r="A38" s="247"/>
      <c r="B38" s="248"/>
      <c r="C38" s="249"/>
      <c r="D38" s="249" t="s">
        <v>268</v>
      </c>
      <c r="E38" s="249" t="s">
        <v>260</v>
      </c>
      <c r="F38" s="250"/>
      <c r="G38" s="1018"/>
      <c r="H38" s="1019"/>
    </row>
    <row r="39" spans="1:8" s="252" customFormat="1" x14ac:dyDescent="0.35">
      <c r="A39" s="247"/>
      <c r="B39" s="248"/>
      <c r="C39" s="249"/>
      <c r="D39" s="249" t="s">
        <v>269</v>
      </c>
      <c r="E39" s="249" t="s">
        <v>261</v>
      </c>
      <c r="F39" s="250"/>
      <c r="G39" s="1018"/>
      <c r="H39" s="1019"/>
    </row>
    <row r="40" spans="1:8" x14ac:dyDescent="0.3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35">
      <c r="A41" s="255" t="s">
        <v>821</v>
      </c>
      <c r="B41" s="256"/>
      <c r="C41" s="256"/>
      <c r="D41" s="256"/>
      <c r="E41" s="257"/>
      <c r="F41" s="258"/>
      <c r="G41" s="258"/>
      <c r="H41" s="259"/>
    </row>
    <row r="42" spans="1:8" s="266" customFormat="1" x14ac:dyDescent="0.35">
      <c r="A42" s="261"/>
      <c r="B42" s="262" t="s">
        <v>406</v>
      </c>
      <c r="C42" s="262" t="s">
        <v>400</v>
      </c>
      <c r="D42" s="262" t="str">
        <f>CONCATENATE(B42,".SF1")</f>
        <v>Res1.C3.SF1</v>
      </c>
      <c r="E42" s="263" t="s">
        <v>403</v>
      </c>
      <c r="F42" s="264"/>
      <c r="G42" s="264"/>
      <c r="H42" s="265"/>
    </row>
    <row r="43" spans="1:8" s="266" customFormat="1" ht="29" x14ac:dyDescent="0.35">
      <c r="A43" s="261"/>
      <c r="B43" s="262" t="s">
        <v>476</v>
      </c>
      <c r="C43" s="262" t="s">
        <v>474</v>
      </c>
      <c r="D43" s="262" t="str">
        <f>CONCATENATE(B43,".SF1")</f>
        <v>Res2.C22.SF1</v>
      </c>
      <c r="E43" s="263" t="s">
        <v>478</v>
      </c>
      <c r="F43" s="264"/>
      <c r="G43" s="265"/>
      <c r="H43" s="265"/>
    </row>
    <row r="44" spans="1:8" s="266" customFormat="1" ht="29" x14ac:dyDescent="0.35">
      <c r="A44" s="261"/>
      <c r="B44" s="262" t="s">
        <v>477</v>
      </c>
      <c r="C44" s="263" t="s">
        <v>475</v>
      </c>
      <c r="D44" s="263" t="s">
        <v>479</v>
      </c>
      <c r="E44" s="263" t="s">
        <v>111</v>
      </c>
      <c r="F44" s="264"/>
      <c r="G44" s="267"/>
      <c r="H44" s="1014"/>
    </row>
    <row r="45" spans="1:8" s="266" customFormat="1" x14ac:dyDescent="0.35">
      <c r="A45" s="261"/>
      <c r="B45" s="262" t="s">
        <v>482</v>
      </c>
      <c r="C45" s="262" t="s">
        <v>480</v>
      </c>
      <c r="D45" s="262"/>
      <c r="E45" s="263"/>
      <c r="F45" s="264"/>
      <c r="G45" s="1012" t="s">
        <v>13</v>
      </c>
      <c r="H45" s="1014"/>
    </row>
    <row r="46" spans="1:8" s="266" customFormat="1" ht="29" x14ac:dyDescent="0.35">
      <c r="A46" s="261"/>
      <c r="B46" s="262" t="s">
        <v>483</v>
      </c>
      <c r="C46" s="263" t="s">
        <v>481</v>
      </c>
      <c r="D46" s="262" t="str">
        <f>CONCATENATE(B46,".SF1")</f>
        <v>Res2.C25.SF1</v>
      </c>
      <c r="E46" s="263" t="s">
        <v>111</v>
      </c>
      <c r="F46" s="264"/>
      <c r="G46" s="1012"/>
      <c r="H46" s="268"/>
    </row>
    <row r="47" spans="1:8" x14ac:dyDescent="0.35">
      <c r="B47" s="198" t="str">
        <f>CONCATENATE(B42,", ",B43,", ",B44,", ",B45,", ",B46)</f>
        <v>Res1.C3, Res2.C22, Res2.C23, Res2.C24, Res2.C25</v>
      </c>
      <c r="D47" s="198" t="str">
        <f>CONCATENATE(D42,", ",D43,", ",D44,", ",D45,", ",D46)</f>
        <v>Res1.C3.SF1, Res2.C22.SF1, Res2.C22.SF2, , Res2.C25.SF1</v>
      </c>
    </row>
    <row r="48" spans="1:8" s="274" customFormat="1" x14ac:dyDescent="0.35">
      <c r="A48" s="269" t="s">
        <v>660</v>
      </c>
      <c r="B48" s="270"/>
      <c r="C48" s="270"/>
      <c r="D48" s="270"/>
      <c r="E48" s="271"/>
      <c r="F48" s="272"/>
      <c r="G48" s="272"/>
      <c r="H48" s="273"/>
    </row>
    <row r="49" spans="1:8" s="279" customFormat="1" x14ac:dyDescent="0.35">
      <c r="A49" s="275"/>
      <c r="B49" s="276" t="s">
        <v>372</v>
      </c>
      <c r="C49" s="276" t="s">
        <v>363</v>
      </c>
      <c r="D49" s="276" t="str">
        <f>CONCATENATE(B49,".SF1")</f>
        <v>Mod2.C34.SF1</v>
      </c>
      <c r="E49" s="455" t="s">
        <v>102</v>
      </c>
      <c r="F49" s="1011"/>
      <c r="G49" s="1011" t="s">
        <v>13</v>
      </c>
      <c r="H49" s="278"/>
    </row>
    <row r="50" spans="1:8" s="279" customFormat="1" x14ac:dyDescent="0.35">
      <c r="A50" s="275"/>
      <c r="B50" s="276" t="s">
        <v>373</v>
      </c>
      <c r="C50" s="276" t="s">
        <v>364</v>
      </c>
      <c r="D50" s="276"/>
      <c r="E50" s="277"/>
      <c r="F50" s="1011"/>
      <c r="G50" s="1011"/>
      <c r="H50" s="278"/>
    </row>
    <row r="51" spans="1:8" s="279" customFormat="1" x14ac:dyDescent="0.35">
      <c r="A51" s="275"/>
      <c r="B51" s="276" t="s">
        <v>374</v>
      </c>
      <c r="C51" s="454" t="s">
        <v>365</v>
      </c>
      <c r="D51" s="276"/>
      <c r="E51" s="277"/>
      <c r="F51" s="1011"/>
      <c r="G51" s="1011"/>
      <c r="H51" s="278"/>
    </row>
    <row r="52" spans="1:8" s="279" customFormat="1" ht="29" x14ac:dyDescent="0.35">
      <c r="A52" s="275"/>
      <c r="B52" s="276"/>
      <c r="C52" s="276"/>
      <c r="D52" s="276" t="s">
        <v>468</v>
      </c>
      <c r="E52" s="455" t="s">
        <v>110</v>
      </c>
      <c r="F52" s="278"/>
      <c r="G52" s="483" t="s">
        <v>13</v>
      </c>
      <c r="H52" s="278"/>
    </row>
    <row r="53" spans="1:8" x14ac:dyDescent="0.35">
      <c r="B53" s="198" t="str">
        <f>CONCATENATE(B49,", ",B50,", ",B51,", ",B52)</f>
        <v xml:space="preserve">Mod2.C34, Mod2.C35, Mod2.C36, </v>
      </c>
      <c r="D53" s="198" t="str">
        <f>CONCATENATE(D49,", ",D50,", ",D51,", ",D52)</f>
        <v>Mod2.C34.SF1, , , Res2.C15.SF3</v>
      </c>
    </row>
    <row r="54" spans="1:8" s="285" customFormat="1" x14ac:dyDescent="0.35">
      <c r="A54" s="280" t="s">
        <v>721</v>
      </c>
      <c r="B54" s="281"/>
      <c r="C54" s="281"/>
      <c r="D54" s="281"/>
      <c r="E54" s="282"/>
      <c r="F54" s="283"/>
      <c r="G54" s="283"/>
      <c r="H54" s="284"/>
    </row>
    <row r="55" spans="1:8" s="290" customFormat="1" x14ac:dyDescent="0.35">
      <c r="A55" s="286"/>
      <c r="B55" s="287" t="s">
        <v>509</v>
      </c>
      <c r="C55" s="287" t="s">
        <v>510</v>
      </c>
      <c r="D55" s="287" t="str">
        <f>CONCATENATE(B55,".SF1")</f>
        <v>Exp2.C3.SF1</v>
      </c>
      <c r="E55" s="288" t="s">
        <v>514</v>
      </c>
      <c r="F55" s="289"/>
      <c r="G55" s="1022" t="s">
        <v>13</v>
      </c>
      <c r="H55" s="1013" t="s">
        <v>63</v>
      </c>
    </row>
    <row r="56" spans="1:8" s="290" customFormat="1" x14ac:dyDescent="0.35">
      <c r="A56" s="286"/>
      <c r="B56" s="287" t="s">
        <v>516</v>
      </c>
      <c r="C56" s="287" t="s">
        <v>511</v>
      </c>
      <c r="D56" s="287"/>
      <c r="E56" s="288"/>
      <c r="F56" s="289"/>
      <c r="G56" s="1022"/>
      <c r="H56" s="1013"/>
    </row>
    <row r="57" spans="1:8" s="290" customFormat="1" x14ac:dyDescent="0.35">
      <c r="A57" s="286"/>
      <c r="B57" s="287" t="s">
        <v>517</v>
      </c>
      <c r="C57" s="287" t="s">
        <v>512</v>
      </c>
      <c r="D57" s="287"/>
      <c r="E57" s="288"/>
      <c r="F57" s="289"/>
      <c r="G57" s="1022"/>
      <c r="H57" s="1013"/>
    </row>
    <row r="58" spans="1:8" s="290" customFormat="1" x14ac:dyDescent="0.35">
      <c r="A58" s="286"/>
      <c r="B58" s="287" t="s">
        <v>518</v>
      </c>
      <c r="C58" s="287" t="s">
        <v>513</v>
      </c>
      <c r="D58" s="287" t="str">
        <f>CONCATENATE(B58,".SF1")</f>
        <v>Exp2.C6.SF1</v>
      </c>
      <c r="E58" s="288" t="s">
        <v>515</v>
      </c>
      <c r="F58" s="289"/>
      <c r="G58" s="1022"/>
      <c r="H58" s="1013"/>
    </row>
    <row r="59" spans="1:8" s="290" customFormat="1" x14ac:dyDescent="0.35">
      <c r="A59" s="286"/>
      <c r="B59" s="287" t="s">
        <v>539</v>
      </c>
      <c r="C59" s="287" t="s">
        <v>535</v>
      </c>
      <c r="D59" s="287" t="str">
        <f>CONCATENATE(B59,".SF1")</f>
        <v>Exp3.C7.SF1</v>
      </c>
      <c r="E59" s="288" t="s">
        <v>537</v>
      </c>
      <c r="F59" s="289"/>
      <c r="G59" s="289"/>
      <c r="H59" s="288"/>
    </row>
    <row r="60" spans="1:8" s="290" customFormat="1" x14ac:dyDescent="0.35">
      <c r="A60" s="286"/>
      <c r="B60" s="287" t="s">
        <v>540</v>
      </c>
      <c r="C60" s="287" t="s">
        <v>536</v>
      </c>
      <c r="D60" s="287" t="s">
        <v>541</v>
      </c>
      <c r="E60" s="288" t="s">
        <v>538</v>
      </c>
      <c r="F60" s="289"/>
      <c r="G60" s="289"/>
      <c r="H60" s="288"/>
    </row>
    <row r="61" spans="1:8" s="290" customFormat="1" x14ac:dyDescent="0.35">
      <c r="A61" s="286"/>
      <c r="B61" s="287" t="s">
        <v>526</v>
      </c>
      <c r="C61" s="287" t="s">
        <v>522</v>
      </c>
      <c r="D61" s="287" t="str">
        <f>CONCATENATE(B61,".SF1")</f>
        <v>Exp3.C2.SF1</v>
      </c>
      <c r="E61" s="288" t="s">
        <v>524</v>
      </c>
      <c r="F61" s="289"/>
      <c r="G61" s="289"/>
      <c r="H61" s="288"/>
    </row>
    <row r="62" spans="1:8" s="290" customFormat="1" x14ac:dyDescent="0.35">
      <c r="A62" s="286"/>
      <c r="B62" s="287" t="s">
        <v>527</v>
      </c>
      <c r="C62" s="287" t="s">
        <v>523</v>
      </c>
      <c r="D62" s="287" t="str">
        <f>CONCATENATE(B62,".SF1")</f>
        <v>Exp3.C3.SF1</v>
      </c>
      <c r="E62" s="288" t="s">
        <v>525</v>
      </c>
      <c r="F62" s="289"/>
      <c r="G62" s="289"/>
      <c r="H62" s="288"/>
    </row>
    <row r="63" spans="1:8" x14ac:dyDescent="0.3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35">
      <c r="H64" s="199"/>
    </row>
    <row r="65" spans="1:8" x14ac:dyDescent="0.35">
      <c r="H65" s="199"/>
    </row>
    <row r="66" spans="1:8" x14ac:dyDescent="0.35">
      <c r="H66" s="199"/>
    </row>
    <row r="67" spans="1:8" x14ac:dyDescent="0.35">
      <c r="H67" s="199"/>
    </row>
    <row r="68" spans="1:8" x14ac:dyDescent="0.35">
      <c r="A68" s="197" t="s">
        <v>30</v>
      </c>
    </row>
    <row r="69" spans="1:8" ht="43.5" x14ac:dyDescent="0.35">
      <c r="B69" s="198" t="s">
        <v>271</v>
      </c>
      <c r="C69" s="240" t="s">
        <v>90</v>
      </c>
      <c r="D69" s="199" t="s">
        <v>270</v>
      </c>
      <c r="E69" s="199" t="s">
        <v>31</v>
      </c>
      <c r="G69" s="200" t="s">
        <v>13</v>
      </c>
      <c r="H69" s="215" t="s">
        <v>32</v>
      </c>
    </row>
    <row r="72" spans="1:8" x14ac:dyDescent="0.35">
      <c r="B72" s="198" t="s">
        <v>197</v>
      </c>
      <c r="C72" s="199" t="s">
        <v>189</v>
      </c>
      <c r="D72" s="198" t="s">
        <v>214</v>
      </c>
      <c r="E72" s="199" t="s">
        <v>84</v>
      </c>
      <c r="G72" s="1009" t="s">
        <v>16</v>
      </c>
      <c r="H72" s="1015"/>
    </row>
    <row r="73" spans="1:8" x14ac:dyDescent="0.35">
      <c r="B73" s="198" t="s">
        <v>198</v>
      </c>
      <c r="C73" s="199" t="s">
        <v>190</v>
      </c>
      <c r="D73" s="199"/>
      <c r="G73" s="1009"/>
      <c r="H73" s="1015"/>
    </row>
    <row r="74" spans="1:8" x14ac:dyDescent="0.35">
      <c r="B74" s="198" t="s">
        <v>199</v>
      </c>
      <c r="C74" s="199" t="s">
        <v>191</v>
      </c>
      <c r="D74" s="199"/>
      <c r="G74" s="1009"/>
      <c r="H74" s="1015"/>
    </row>
    <row r="75" spans="1:8" x14ac:dyDescent="0.35">
      <c r="B75" s="198" t="s">
        <v>200</v>
      </c>
      <c r="C75" s="199" t="s">
        <v>192</v>
      </c>
      <c r="D75" s="199"/>
      <c r="G75" s="1009"/>
      <c r="H75" s="1015"/>
    </row>
    <row r="76" spans="1:8" x14ac:dyDescent="0.35">
      <c r="B76" s="198" t="s">
        <v>201</v>
      </c>
      <c r="C76" s="198" t="s">
        <v>193</v>
      </c>
      <c r="D76" s="199"/>
      <c r="G76" s="1009"/>
      <c r="H76" s="1015"/>
    </row>
    <row r="77" spans="1:8" x14ac:dyDescent="0.35">
      <c r="A77" s="197" t="s">
        <v>68</v>
      </c>
      <c r="C77" s="199"/>
      <c r="D77" s="199"/>
    </row>
    <row r="78" spans="1:8" x14ac:dyDescent="0.35">
      <c r="B78" s="198" t="s">
        <v>552</v>
      </c>
      <c r="C78" s="199" t="s">
        <v>120</v>
      </c>
      <c r="D78" s="198" t="str">
        <f>CONCATENATE(B78,".SF1")</f>
        <v>Con.C1.SF1</v>
      </c>
      <c r="E78" s="199" t="s">
        <v>122</v>
      </c>
      <c r="G78" s="200" t="s">
        <v>13</v>
      </c>
      <c r="H78" s="202" t="s">
        <v>551</v>
      </c>
    </row>
    <row r="82" spans="1:8" x14ac:dyDescent="0.35">
      <c r="C82" s="198" t="s">
        <v>2</v>
      </c>
      <c r="E82" s="199" t="s">
        <v>3</v>
      </c>
    </row>
    <row r="83" spans="1:8" x14ac:dyDescent="0.35">
      <c r="A83" s="197" t="s">
        <v>0</v>
      </c>
    </row>
    <row r="84" spans="1:8" x14ac:dyDescent="0.35">
      <c r="A84" s="197" t="s">
        <v>1</v>
      </c>
    </row>
    <row r="85" spans="1:8" x14ac:dyDescent="0.35">
      <c r="A85" s="197" t="s">
        <v>8</v>
      </c>
    </row>
    <row r="86" spans="1:8" x14ac:dyDescent="0.35">
      <c r="A86" s="197" t="s">
        <v>11</v>
      </c>
      <c r="H86" s="202" t="s">
        <v>12</v>
      </c>
    </row>
    <row r="87" spans="1:8" ht="29" x14ac:dyDescent="0.35">
      <c r="B87" s="198" t="s">
        <v>161</v>
      </c>
      <c r="C87" s="199" t="s">
        <v>593</v>
      </c>
      <c r="D87" s="199" t="s">
        <v>171</v>
      </c>
      <c r="E87" s="199" t="s">
        <v>82</v>
      </c>
      <c r="G87" s="200" t="s">
        <v>13</v>
      </c>
      <c r="H87" s="201" t="s">
        <v>14</v>
      </c>
    </row>
    <row r="88" spans="1:8" ht="29" x14ac:dyDescent="0.35">
      <c r="B88" s="198" t="s">
        <v>183</v>
      </c>
      <c r="C88" s="199" t="s">
        <v>182</v>
      </c>
      <c r="D88" s="199" t="s">
        <v>210</v>
      </c>
      <c r="E88" s="199" t="s">
        <v>177</v>
      </c>
      <c r="H88" s="201" t="s">
        <v>594</v>
      </c>
    </row>
    <row r="89" spans="1:8" x14ac:dyDescent="0.35">
      <c r="D89" s="199" t="s">
        <v>211</v>
      </c>
      <c r="E89" s="199" t="s">
        <v>178</v>
      </c>
    </row>
    <row r="90" spans="1:8" x14ac:dyDescent="0.35">
      <c r="D90" s="199" t="s">
        <v>212</v>
      </c>
      <c r="E90" s="199" t="s">
        <v>179</v>
      </c>
    </row>
    <row r="91" spans="1:8" x14ac:dyDescent="0.35">
      <c r="D91" s="199"/>
    </row>
    <row r="93" spans="1:8" x14ac:dyDescent="0.35">
      <c r="A93" s="197" t="s">
        <v>18</v>
      </c>
      <c r="H93" s="202" t="s">
        <v>19</v>
      </c>
    </row>
    <row r="94" spans="1:8" x14ac:dyDescent="0.35">
      <c r="B94" s="198" t="s">
        <v>205</v>
      </c>
      <c r="C94" s="198" t="s">
        <v>20</v>
      </c>
      <c r="D94" s="198" t="s">
        <v>215</v>
      </c>
      <c r="E94" s="199" t="s">
        <v>202</v>
      </c>
      <c r="G94" s="1009" t="s">
        <v>13</v>
      </c>
      <c r="H94" s="1008" t="s">
        <v>542</v>
      </c>
    </row>
    <row r="95" spans="1:8" x14ac:dyDescent="0.35">
      <c r="D95" s="198" t="s">
        <v>216</v>
      </c>
      <c r="E95" s="199" t="s">
        <v>203</v>
      </c>
      <c r="G95" s="1009"/>
      <c r="H95" s="1008"/>
    </row>
    <row r="96" spans="1:8" x14ac:dyDescent="0.35">
      <c r="D96" s="198" t="s">
        <v>217</v>
      </c>
      <c r="E96" s="199" t="s">
        <v>204</v>
      </c>
      <c r="G96" s="1009"/>
      <c r="H96" s="1008"/>
    </row>
    <row r="97" spans="1:8" x14ac:dyDescent="0.35">
      <c r="B97" s="198" t="s">
        <v>218</v>
      </c>
      <c r="C97" s="198" t="s">
        <v>21</v>
      </c>
      <c r="D97" s="198" t="s">
        <v>222</v>
      </c>
      <c r="E97" s="199" t="s">
        <v>219</v>
      </c>
      <c r="G97" s="1009" t="s">
        <v>13</v>
      </c>
    </row>
    <row r="98" spans="1:8" x14ac:dyDescent="0.35">
      <c r="D98" s="198" t="s">
        <v>223</v>
      </c>
      <c r="E98" s="199" t="s">
        <v>220</v>
      </c>
      <c r="G98" s="1009"/>
    </row>
    <row r="99" spans="1:8" x14ac:dyDescent="0.35">
      <c r="D99" s="198" t="s">
        <v>224</v>
      </c>
      <c r="E99" s="199" t="s">
        <v>221</v>
      </c>
      <c r="G99" s="1009"/>
    </row>
    <row r="100" spans="1:8" x14ac:dyDescent="0.35">
      <c r="B100" s="198" t="s">
        <v>225</v>
      </c>
      <c r="C100" s="198" t="s">
        <v>85</v>
      </c>
      <c r="D100" s="198" t="s">
        <v>230</v>
      </c>
      <c r="E100" s="199" t="s">
        <v>226</v>
      </c>
      <c r="G100" s="1009" t="s">
        <v>13</v>
      </c>
    </row>
    <row r="101" spans="1:8" x14ac:dyDescent="0.35">
      <c r="C101" s="199"/>
      <c r="D101" s="198" t="s">
        <v>231</v>
      </c>
      <c r="E101" s="199" t="s">
        <v>227</v>
      </c>
      <c r="G101" s="1009"/>
    </row>
    <row r="102" spans="1:8" x14ac:dyDescent="0.35">
      <c r="C102" s="199"/>
      <c r="D102" s="198" t="s">
        <v>232</v>
      </c>
      <c r="E102" s="199" t="s">
        <v>228</v>
      </c>
      <c r="G102" s="1009"/>
    </row>
    <row r="103" spans="1:8" x14ac:dyDescent="0.35">
      <c r="C103" s="199"/>
      <c r="D103" s="198" t="s">
        <v>233</v>
      </c>
      <c r="E103" s="199" t="s">
        <v>229</v>
      </c>
      <c r="G103" s="1009"/>
    </row>
    <row r="105" spans="1:8" ht="29" x14ac:dyDescent="0.35">
      <c r="A105" s="197" t="s">
        <v>22</v>
      </c>
      <c r="H105" s="201" t="s">
        <v>23</v>
      </c>
    </row>
    <row r="106" spans="1:8" ht="58" x14ac:dyDescent="0.35">
      <c r="B106" s="198" t="s">
        <v>236</v>
      </c>
      <c r="C106" s="198" t="s">
        <v>25</v>
      </c>
      <c r="D106" s="199" t="s">
        <v>237</v>
      </c>
      <c r="E106" s="199" t="s">
        <v>87</v>
      </c>
      <c r="G106" s="200" t="s">
        <v>13</v>
      </c>
    </row>
    <row r="109" spans="1:8" x14ac:dyDescent="0.35">
      <c r="A109" s="197" t="s">
        <v>26</v>
      </c>
    </row>
    <row r="110" spans="1:8" ht="29" x14ac:dyDescent="0.35">
      <c r="A110" s="197" t="s">
        <v>27</v>
      </c>
      <c r="H110" s="201" t="s">
        <v>596</v>
      </c>
    </row>
    <row r="114" spans="1:8" x14ac:dyDescent="0.35">
      <c r="A114" s="197" t="s">
        <v>44</v>
      </c>
    </row>
    <row r="117" spans="1:8" x14ac:dyDescent="0.35">
      <c r="B117" s="198" t="s">
        <v>395</v>
      </c>
      <c r="C117" s="199" t="s">
        <v>107</v>
      </c>
      <c r="D117" s="198" t="str">
        <f>CONCATENATE(B117,".SF1")</f>
        <v>Mod3.C3.SF1</v>
      </c>
      <c r="E117" s="199" t="s">
        <v>393</v>
      </c>
      <c r="G117" s="1009" t="s">
        <v>13</v>
      </c>
      <c r="H117" s="215"/>
    </row>
    <row r="118" spans="1:8" ht="29" x14ac:dyDescent="0.35">
      <c r="D118" s="198" t="s">
        <v>396</v>
      </c>
      <c r="E118" s="199" t="s">
        <v>394</v>
      </c>
      <c r="G118" s="1009"/>
    </row>
    <row r="119" spans="1:8" x14ac:dyDescent="0.35">
      <c r="B119" s="198" t="s">
        <v>397</v>
      </c>
      <c r="C119" s="199" t="s">
        <v>107</v>
      </c>
      <c r="D119" s="198" t="str">
        <f>CONCATENATE(B119,".SF1")</f>
        <v>Mod3.C4.SF1</v>
      </c>
      <c r="E119" s="199" t="s">
        <v>393</v>
      </c>
      <c r="G119" s="1009" t="s">
        <v>13</v>
      </c>
    </row>
    <row r="120" spans="1:8" ht="29" x14ac:dyDescent="0.35">
      <c r="D120" s="198" t="s">
        <v>398</v>
      </c>
      <c r="E120" s="199" t="s">
        <v>394</v>
      </c>
      <c r="G120" s="1009"/>
    </row>
    <row r="122" spans="1:8" x14ac:dyDescent="0.35">
      <c r="A122" s="197" t="s">
        <v>46</v>
      </c>
    </row>
    <row r="123" spans="1:8" x14ac:dyDescent="0.35">
      <c r="A123" s="197" t="s">
        <v>47</v>
      </c>
      <c r="D123" s="199"/>
    </row>
    <row r="125" spans="1:8" x14ac:dyDescent="0.35">
      <c r="A125" s="291" t="s">
        <v>52</v>
      </c>
      <c r="C125" s="199"/>
      <c r="D125" s="199"/>
    </row>
    <row r="126" spans="1:8" x14ac:dyDescent="0.35">
      <c r="B126" s="198" t="s">
        <v>489</v>
      </c>
      <c r="C126" s="199" t="s">
        <v>113</v>
      </c>
      <c r="D126" s="198" t="str">
        <f>CONCATENATE(B126,".SF1")</f>
        <v>Res3.C3.SF1</v>
      </c>
      <c r="E126" s="199" t="s">
        <v>487</v>
      </c>
      <c r="G126" s="1009" t="s">
        <v>13</v>
      </c>
    </row>
    <row r="127" spans="1:8" x14ac:dyDescent="0.35">
      <c r="D127" s="198" t="s">
        <v>490</v>
      </c>
      <c r="E127" s="199" t="s">
        <v>488</v>
      </c>
      <c r="G127" s="1009"/>
    </row>
    <row r="128" spans="1:8" x14ac:dyDescent="0.35">
      <c r="A128" s="291" t="s">
        <v>56</v>
      </c>
    </row>
    <row r="129" spans="1:8" x14ac:dyDescent="0.35">
      <c r="A129" s="291" t="s">
        <v>57</v>
      </c>
    </row>
    <row r="130" spans="1:8" x14ac:dyDescent="0.35">
      <c r="B130" s="198" t="s">
        <v>496</v>
      </c>
      <c r="C130" s="198" t="s">
        <v>60</v>
      </c>
      <c r="D130" s="198" t="str">
        <f>CONCATENATE(B130,".SF1")</f>
        <v>Exp1.C3.SF1</v>
      </c>
      <c r="E130" s="199" t="s">
        <v>491</v>
      </c>
      <c r="G130" s="1009" t="s">
        <v>13</v>
      </c>
    </row>
    <row r="131" spans="1:8" ht="43.5" x14ac:dyDescent="0.35">
      <c r="C131" s="199"/>
      <c r="D131" s="199" t="s">
        <v>497</v>
      </c>
      <c r="E131" s="199" t="s">
        <v>492</v>
      </c>
      <c r="G131" s="1009"/>
      <c r="H131" s="201" t="s">
        <v>493</v>
      </c>
    </row>
    <row r="133" spans="1:8" x14ac:dyDescent="0.35">
      <c r="A133" s="291" t="s">
        <v>61</v>
      </c>
    </row>
    <row r="134" spans="1:8" x14ac:dyDescent="0.35">
      <c r="B134" s="198" t="s">
        <v>505</v>
      </c>
      <c r="C134" s="198" t="s">
        <v>62</v>
      </c>
      <c r="D134" s="198" t="str">
        <f>CONCATENATE(B134,".SF1")</f>
        <v>Exp2.C2.SF1</v>
      </c>
      <c r="E134" s="199" t="s">
        <v>501</v>
      </c>
      <c r="G134" s="1009" t="s">
        <v>13</v>
      </c>
    </row>
    <row r="135" spans="1:8" x14ac:dyDescent="0.35">
      <c r="D135" s="198" t="s">
        <v>507</v>
      </c>
      <c r="E135" s="199" t="s">
        <v>502</v>
      </c>
      <c r="G135" s="1009"/>
    </row>
    <row r="136" spans="1:8" x14ac:dyDescent="0.35">
      <c r="D136" s="198" t="s">
        <v>508</v>
      </c>
      <c r="E136" s="199" t="s">
        <v>503</v>
      </c>
      <c r="G136" s="1009"/>
    </row>
    <row r="138" spans="1:8" x14ac:dyDescent="0.35">
      <c r="A138" s="291" t="s">
        <v>64</v>
      </c>
    </row>
    <row r="139" spans="1:8" ht="29" x14ac:dyDescent="0.35">
      <c r="A139" s="291"/>
      <c r="B139" s="198" t="s">
        <v>521</v>
      </c>
      <c r="C139" s="198" t="s">
        <v>519</v>
      </c>
      <c r="D139" s="198" t="str">
        <f t="shared" ref="D139:D144" si="0">CONCATENATE(B139,".SF1")</f>
        <v>Exp3.C1.SF1</v>
      </c>
      <c r="E139" s="199" t="s">
        <v>116</v>
      </c>
      <c r="G139" s="200" t="s">
        <v>13</v>
      </c>
      <c r="H139" s="201" t="s">
        <v>520</v>
      </c>
    </row>
    <row r="140" spans="1:8" x14ac:dyDescent="0.35">
      <c r="A140" s="291"/>
      <c r="G140" s="1009" t="s">
        <v>13</v>
      </c>
    </row>
    <row r="141" spans="1:8" x14ac:dyDescent="0.35">
      <c r="A141" s="291"/>
      <c r="G141" s="1009"/>
      <c r="H141" s="201" t="s">
        <v>65</v>
      </c>
    </row>
    <row r="142" spans="1:8" x14ac:dyDescent="0.35">
      <c r="B142" s="198" t="s">
        <v>532</v>
      </c>
      <c r="C142" s="199" t="s">
        <v>117</v>
      </c>
      <c r="D142" s="198" t="str">
        <f t="shared" si="0"/>
        <v>Exp3.C4.SF1</v>
      </c>
      <c r="E142" s="199" t="s">
        <v>491</v>
      </c>
      <c r="G142" s="1009"/>
      <c r="H142" s="202"/>
    </row>
    <row r="143" spans="1:8" x14ac:dyDescent="0.35">
      <c r="B143" s="198" t="s">
        <v>533</v>
      </c>
      <c r="C143" s="198" t="s">
        <v>528</v>
      </c>
      <c r="D143" s="198" t="str">
        <f t="shared" si="0"/>
        <v>Exp3.C5.SF1</v>
      </c>
      <c r="E143" s="199" t="s">
        <v>530</v>
      </c>
      <c r="G143" s="1009"/>
      <c r="H143" s="202"/>
    </row>
    <row r="144" spans="1:8" x14ac:dyDescent="0.35">
      <c r="B144" s="198" t="s">
        <v>534</v>
      </c>
      <c r="C144" s="199" t="s">
        <v>529</v>
      </c>
      <c r="D144" s="198" t="str">
        <f t="shared" si="0"/>
        <v>Exp3.C6.SF1</v>
      </c>
      <c r="E144" s="199" t="s">
        <v>531</v>
      </c>
      <c r="G144" s="1009"/>
      <c r="H144" s="202"/>
    </row>
    <row r="145" spans="1:8" x14ac:dyDescent="0.35">
      <c r="G145" s="1009"/>
    </row>
    <row r="147" spans="1:8" x14ac:dyDescent="0.35">
      <c r="A147" s="197" t="s">
        <v>70</v>
      </c>
    </row>
    <row r="148" spans="1:8" x14ac:dyDescent="0.35">
      <c r="A148" s="197" t="s">
        <v>71</v>
      </c>
    </row>
    <row r="149" spans="1:8" x14ac:dyDescent="0.35">
      <c r="B149" s="198" t="s">
        <v>572</v>
      </c>
      <c r="C149" s="199" t="s">
        <v>124</v>
      </c>
      <c r="D149" s="198" t="str">
        <f>CONCATENATE(B149,".SF1")</f>
        <v>Com1.C2.SF1</v>
      </c>
      <c r="E149" s="199" t="s">
        <v>73</v>
      </c>
      <c r="G149" s="200" t="s">
        <v>13</v>
      </c>
      <c r="H149" s="240" t="s">
        <v>566</v>
      </c>
    </row>
    <row r="151" spans="1:8" x14ac:dyDescent="0.35">
      <c r="A151" s="197" t="s">
        <v>76</v>
      </c>
    </row>
    <row r="152" spans="1:8" x14ac:dyDescent="0.35">
      <c r="B152" s="198" t="s">
        <v>586</v>
      </c>
      <c r="C152" s="198" t="s">
        <v>78</v>
      </c>
      <c r="D152" s="198" t="str">
        <f>CONCATENATE(B152,".SF1")</f>
        <v>Com2.C2.SF1</v>
      </c>
      <c r="E152" s="199" t="s">
        <v>581</v>
      </c>
      <c r="G152" s="1009" t="s">
        <v>13</v>
      </c>
    </row>
    <row r="153" spans="1:8" x14ac:dyDescent="0.35">
      <c r="D153" s="198" t="s">
        <v>592</v>
      </c>
      <c r="E153" s="199" t="s">
        <v>582</v>
      </c>
      <c r="G153" s="1009"/>
    </row>
    <row r="154" spans="1:8" x14ac:dyDescent="0.35">
      <c r="D154" s="199"/>
    </row>
    <row r="162" spans="3:4" x14ac:dyDescent="0.35">
      <c r="C162" s="199"/>
      <c r="D162" s="199"/>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1027" t="s">
        <v>677</v>
      </c>
      <c r="B1" s="1028"/>
      <c r="C1" s="1028"/>
      <c r="D1" s="1028"/>
      <c r="E1" s="1028"/>
      <c r="F1" s="1027" t="s">
        <v>678</v>
      </c>
      <c r="G1" s="1028"/>
      <c r="H1" s="1028"/>
      <c r="I1" s="1028"/>
      <c r="J1" s="1028"/>
    </row>
    <row r="2" spans="1:10" s="117" customFormat="1" ht="13.5" customHeight="1" thickBot="1" x14ac:dyDescent="0.4">
      <c r="A2" s="1029" t="s">
        <v>1264</v>
      </c>
      <c r="B2" s="1030"/>
      <c r="C2" s="1030"/>
      <c r="D2" s="1030"/>
      <c r="E2" s="1030"/>
      <c r="F2" s="1031" t="s">
        <v>1265</v>
      </c>
      <c r="G2" s="1032"/>
      <c r="H2" s="1032"/>
      <c r="I2" s="1032"/>
      <c r="J2" s="1033"/>
    </row>
    <row r="3" spans="1:10" s="117" customFormat="1" ht="15.75" customHeight="1" thickBot="1" x14ac:dyDescent="0.4">
      <c r="F3" s="727"/>
      <c r="G3" s="727"/>
      <c r="H3" s="727"/>
      <c r="I3" s="727"/>
      <c r="J3" s="727"/>
    </row>
    <row r="4" spans="1:10" s="117" customFormat="1" ht="15" customHeight="1" x14ac:dyDescent="0.35">
      <c r="A4" s="1027" t="s">
        <v>685</v>
      </c>
      <c r="B4" s="1028"/>
      <c r="C4" s="1028"/>
      <c r="D4" s="1034"/>
      <c r="E4" s="1027" t="s">
        <v>627</v>
      </c>
      <c r="F4" s="1028"/>
      <c r="G4" s="1034"/>
      <c r="H4" s="1027" t="s">
        <v>2</v>
      </c>
      <c r="I4" s="1028"/>
      <c r="J4" s="1034"/>
    </row>
    <row r="5" spans="1:10" x14ac:dyDescent="0.3">
      <c r="A5" s="1038"/>
      <c r="B5" s="1039"/>
      <c r="C5" s="1039"/>
      <c r="D5" s="1040"/>
      <c r="E5" s="729"/>
      <c r="F5" s="1023"/>
      <c r="G5" s="1024"/>
      <c r="H5" s="730"/>
      <c r="I5" s="1023"/>
      <c r="J5" s="1024"/>
    </row>
    <row r="6" spans="1:10" ht="25.5" customHeight="1" x14ac:dyDescent="0.3">
      <c r="A6" s="1038"/>
      <c r="B6" s="1039"/>
      <c r="C6" s="1039"/>
      <c r="D6" s="1040"/>
      <c r="E6" s="729"/>
      <c r="F6" s="1023"/>
      <c r="G6" s="1024"/>
      <c r="H6" s="730"/>
      <c r="I6" s="1023"/>
      <c r="J6" s="1024"/>
    </row>
    <row r="7" spans="1:10" ht="25.5" customHeight="1" x14ac:dyDescent="0.3">
      <c r="A7" s="1038"/>
      <c r="B7" s="1039"/>
      <c r="C7" s="1039"/>
      <c r="D7" s="1040"/>
      <c r="E7" s="729"/>
      <c r="F7" s="1023"/>
      <c r="G7" s="1024"/>
      <c r="H7" s="730"/>
      <c r="I7" s="1023"/>
      <c r="J7" s="1024"/>
    </row>
    <row r="8" spans="1:10" ht="25.5" customHeight="1" x14ac:dyDescent="0.3">
      <c r="A8" s="1038"/>
      <c r="B8" s="1039"/>
      <c r="C8" s="1039"/>
      <c r="D8" s="1040"/>
      <c r="E8" s="729"/>
      <c r="F8" s="1023"/>
      <c r="G8" s="1024"/>
      <c r="H8" s="730"/>
      <c r="I8" s="1023"/>
      <c r="J8" s="1024"/>
    </row>
    <row r="9" spans="1:10" ht="25.5" customHeight="1" thickBot="1" x14ac:dyDescent="0.35">
      <c r="A9" s="1041"/>
      <c r="B9" s="1042"/>
      <c r="C9" s="1042"/>
      <c r="D9" s="1043"/>
      <c r="E9" s="731"/>
      <c r="F9" s="1025"/>
      <c r="G9" s="1026"/>
      <c r="H9" s="731"/>
      <c r="I9" s="1025"/>
      <c r="J9" s="1026"/>
    </row>
    <row r="10" spans="1:10" ht="13.5" thickBot="1" x14ac:dyDescent="0.35"/>
    <row r="11" spans="1:10" ht="15.75" customHeight="1" x14ac:dyDescent="0.3">
      <c r="A11" s="1027" t="s">
        <v>672</v>
      </c>
      <c r="B11" s="1028"/>
      <c r="C11" s="1028"/>
      <c r="D11" s="1028"/>
      <c r="E11" s="1028"/>
      <c r="F11" s="1027" t="s">
        <v>683</v>
      </c>
      <c r="G11" s="1028"/>
      <c r="H11" s="1028"/>
      <c r="I11" s="1028"/>
      <c r="J11" s="1034"/>
    </row>
    <row r="12" spans="1:10" ht="40.5" customHeight="1" thickBot="1" x14ac:dyDescent="0.35">
      <c r="A12" s="1035"/>
      <c r="B12" s="1036"/>
      <c r="C12" s="1036"/>
      <c r="D12" s="1036"/>
      <c r="E12" s="1036"/>
      <c r="F12" s="1035"/>
      <c r="G12" s="1036"/>
      <c r="H12" s="1036"/>
      <c r="I12" s="1036"/>
      <c r="J12" s="1037"/>
    </row>
    <row r="13" spans="1:10" ht="15.75" customHeight="1" thickBot="1" x14ac:dyDescent="0.35">
      <c r="J13" s="118"/>
    </row>
    <row r="14" spans="1:10" ht="15.75" customHeight="1" x14ac:dyDescent="0.3">
      <c r="A14" s="1027" t="s">
        <v>688</v>
      </c>
      <c r="B14" s="1028"/>
      <c r="C14" s="1028"/>
      <c r="D14" s="1028"/>
      <c r="E14" s="1028"/>
      <c r="F14" s="1027" t="s">
        <v>606</v>
      </c>
      <c r="G14" s="1028"/>
      <c r="H14" s="1028"/>
      <c r="I14" s="1028"/>
      <c r="J14" s="1034"/>
    </row>
    <row r="15" spans="1:10" ht="67.5" customHeight="1" thickBot="1" x14ac:dyDescent="0.35">
      <c r="A15" s="1044"/>
      <c r="B15" s="1045"/>
      <c r="C15" s="1045"/>
      <c r="D15" s="1045"/>
      <c r="E15" s="1045"/>
      <c r="F15" s="1046"/>
      <c r="G15" s="1047"/>
      <c r="H15" s="1047"/>
      <c r="I15" s="1047"/>
      <c r="J15" s="1048"/>
    </row>
    <row r="16" spans="1:10" ht="15" customHeight="1" thickBot="1" x14ac:dyDescent="0.35"/>
    <row r="17" spans="1:10" ht="15" customHeight="1" thickBot="1" x14ac:dyDescent="0.35">
      <c r="A17" s="1049" t="s">
        <v>673</v>
      </c>
      <c r="B17" s="1050"/>
      <c r="C17" s="1050"/>
      <c r="D17" s="1050"/>
      <c r="E17" s="1050"/>
      <c r="F17" s="1050"/>
      <c r="G17" s="1050"/>
      <c r="H17" s="1050"/>
      <c r="I17" s="1050"/>
      <c r="J17" s="1051"/>
    </row>
    <row r="18" spans="1:10" ht="15" customHeight="1" thickBot="1" x14ac:dyDescent="0.35">
      <c r="A18" s="1052"/>
      <c r="B18" s="1053"/>
      <c r="C18" s="1053"/>
      <c r="D18" s="1053"/>
      <c r="E18" s="1053"/>
      <c r="F18" s="1054"/>
      <c r="G18" s="1054"/>
      <c r="H18" s="1054"/>
      <c r="I18" s="1054"/>
      <c r="J18" s="1055"/>
    </row>
    <row r="19" spans="1:10" ht="15" customHeight="1" thickBot="1" x14ac:dyDescent="0.35">
      <c r="F19" s="118"/>
      <c r="G19" s="118"/>
      <c r="H19" s="118"/>
      <c r="I19" s="118"/>
    </row>
    <row r="20" spans="1:10" s="117" customFormat="1" ht="27" customHeight="1" x14ac:dyDescent="0.35">
      <c r="A20" s="728" t="s">
        <v>682</v>
      </c>
      <c r="B20" s="1027" t="s">
        <v>679</v>
      </c>
      <c r="C20" s="1028"/>
      <c r="D20" s="1034"/>
      <c r="E20" s="1027"/>
      <c r="F20" s="1028"/>
      <c r="G20" s="1034"/>
      <c r="H20" s="1027"/>
      <c r="I20" s="1028"/>
      <c r="J20" s="1034"/>
    </row>
    <row r="21" spans="1:10" ht="15" customHeight="1" x14ac:dyDescent="0.3">
      <c r="A21" s="732" t="s">
        <v>674</v>
      </c>
      <c r="B21" s="1056"/>
      <c r="C21" s="1057"/>
      <c r="D21" s="1058"/>
      <c r="E21" s="1059"/>
      <c r="F21" s="1057"/>
      <c r="G21" s="1058"/>
      <c r="H21" s="1056"/>
      <c r="I21" s="1057"/>
      <c r="J21" s="1058"/>
    </row>
    <row r="22" spans="1:10" ht="72.650000000000006" customHeight="1" x14ac:dyDescent="0.3">
      <c r="A22" s="733" t="s">
        <v>1251</v>
      </c>
      <c r="B22" s="1060"/>
      <c r="C22" s="1061"/>
      <c r="D22" s="1062"/>
      <c r="E22" s="1038"/>
      <c r="F22" s="1063"/>
      <c r="G22" s="1040"/>
      <c r="H22" s="1064"/>
      <c r="I22" s="1065"/>
      <c r="J22" s="1066"/>
    </row>
    <row r="23" spans="1:10" x14ac:dyDescent="0.3">
      <c r="A23" s="732" t="s">
        <v>675</v>
      </c>
      <c r="B23" s="734"/>
      <c r="C23" s="1073"/>
      <c r="D23" s="1074"/>
      <c r="E23" s="735"/>
      <c r="F23" s="736"/>
      <c r="G23" s="737"/>
      <c r="H23" s="738"/>
      <c r="I23" s="739"/>
      <c r="J23" s="737"/>
    </row>
    <row r="24" spans="1:10" ht="65.150000000000006" customHeight="1" x14ac:dyDescent="0.3">
      <c r="A24" s="732"/>
      <c r="B24" s="740"/>
      <c r="C24" s="1073"/>
      <c r="D24" s="1074"/>
      <c r="E24" s="735"/>
      <c r="F24" s="736"/>
      <c r="G24" s="741"/>
      <c r="H24" s="735"/>
      <c r="I24" s="736"/>
      <c r="J24" s="737"/>
    </row>
    <row r="25" spans="1:10" x14ac:dyDescent="0.3">
      <c r="A25" s="732"/>
      <c r="B25" s="740"/>
      <c r="C25" s="736"/>
      <c r="D25" s="741"/>
      <c r="E25" s="735"/>
      <c r="F25" s="736"/>
      <c r="G25" s="741"/>
      <c r="H25" s="735"/>
      <c r="I25" s="736"/>
      <c r="J25" s="737"/>
    </row>
    <row r="26" spans="1:10" ht="55.5" customHeight="1" thickBot="1" x14ac:dyDescent="0.35">
      <c r="A26" s="732"/>
      <c r="B26" s="740"/>
      <c r="C26" s="736"/>
      <c r="D26" s="741"/>
      <c r="E26" s="735"/>
      <c r="F26" s="736"/>
      <c r="G26" s="741"/>
      <c r="H26" s="735"/>
      <c r="I26" s="736"/>
      <c r="J26" s="741"/>
    </row>
    <row r="27" spans="1:10" ht="30.65" customHeight="1" thickBot="1" x14ac:dyDescent="0.35">
      <c r="A27" s="742"/>
      <c r="B27" s="1075"/>
      <c r="C27" s="1076"/>
      <c r="D27" s="1077"/>
      <c r="E27" s="1078"/>
      <c r="F27" s="1076"/>
      <c r="G27" s="1077"/>
      <c r="H27" s="1075"/>
      <c r="I27" s="1079"/>
      <c r="J27" s="1080"/>
    </row>
    <row r="28" spans="1:10" ht="88.5" customHeight="1" x14ac:dyDescent="0.3">
      <c r="A28" s="732"/>
      <c r="B28" s="1081"/>
      <c r="C28" s="1082"/>
      <c r="D28" s="1083"/>
      <c r="E28" s="1084"/>
      <c r="F28" s="1085"/>
      <c r="G28" s="1086"/>
      <c r="H28" s="1084"/>
      <c r="I28" s="1085"/>
      <c r="J28" s="1086"/>
    </row>
    <row r="29" spans="1:10" ht="13.5" thickBot="1" x14ac:dyDescent="0.35">
      <c r="A29" s="743"/>
      <c r="B29" s="1087"/>
      <c r="C29" s="1088"/>
      <c r="D29" s="1089"/>
      <c r="E29" s="1087"/>
      <c r="F29" s="1088"/>
      <c r="G29" s="1089"/>
      <c r="H29" s="744"/>
      <c r="I29" s="745"/>
      <c r="J29" s="746"/>
    </row>
    <row r="30" spans="1:10" ht="15" customHeight="1" x14ac:dyDescent="0.3">
      <c r="A30" s="732" t="s">
        <v>676</v>
      </c>
      <c r="B30" s="1090"/>
      <c r="C30" s="1091"/>
      <c r="D30" s="1092"/>
      <c r="E30" s="1090"/>
      <c r="F30" s="1091"/>
      <c r="G30" s="1092"/>
      <c r="H30" s="1093"/>
      <c r="I30" s="1094"/>
      <c r="J30" s="1095"/>
    </row>
    <row r="31" spans="1:10" ht="26.5" thickBot="1" x14ac:dyDescent="0.35">
      <c r="A31" s="743" t="s">
        <v>1260</v>
      </c>
      <c r="B31" s="1067"/>
      <c r="C31" s="1068"/>
      <c r="D31" s="1069"/>
      <c r="E31" s="1067"/>
      <c r="F31" s="1068"/>
      <c r="G31" s="1069"/>
      <c r="H31" s="1070"/>
      <c r="I31" s="1071"/>
      <c r="J31" s="1072"/>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140" t="s">
        <v>677</v>
      </c>
      <c r="B1" s="1141"/>
      <c r="C1" s="1141"/>
      <c r="D1" s="1141"/>
      <c r="E1" s="1141"/>
      <c r="F1" s="1140" t="s">
        <v>678</v>
      </c>
      <c r="G1" s="1141"/>
      <c r="H1" s="1141"/>
      <c r="I1" s="1141"/>
      <c r="J1" s="1141"/>
    </row>
    <row r="2" spans="1:20" s="117" customFormat="1" ht="13.5" customHeight="1" thickBot="1" x14ac:dyDescent="0.4">
      <c r="A2" s="1149" t="str">
        <f>Cycles!A2</f>
        <v xml:space="preserve">Cycle 2 : Prévoir les performances des systèmes asservis. </v>
      </c>
      <c r="B2" s="1150"/>
      <c r="C2" s="1150"/>
      <c r="D2" s="1150"/>
      <c r="E2" s="1150"/>
      <c r="F2" s="1151" t="s">
        <v>659</v>
      </c>
      <c r="G2" s="1152"/>
      <c r="H2" s="1152"/>
      <c r="I2" s="1152"/>
      <c r="J2" s="1153"/>
    </row>
    <row r="3" spans="1:20" ht="15.75" customHeight="1" thickBot="1" x14ac:dyDescent="0.4">
      <c r="F3" s="116"/>
      <c r="G3" s="116"/>
      <c r="H3" s="116"/>
      <c r="I3" s="116"/>
      <c r="J3" s="116"/>
    </row>
    <row r="4" spans="1:20" ht="15" customHeight="1" x14ac:dyDescent="0.3">
      <c r="A4" s="1140" t="s">
        <v>685</v>
      </c>
      <c r="B4" s="1141"/>
      <c r="C4" s="1141"/>
      <c r="D4" s="1142"/>
      <c r="E4" s="1140" t="s">
        <v>627</v>
      </c>
      <c r="F4" s="1141"/>
      <c r="G4" s="1142"/>
      <c r="H4" s="1140" t="s">
        <v>2</v>
      </c>
      <c r="I4" s="1141"/>
      <c r="J4" s="1142"/>
    </row>
    <row r="5" spans="1:20" ht="29.25" customHeight="1" x14ac:dyDescent="0.3">
      <c r="A5" s="1105" t="s">
        <v>704</v>
      </c>
      <c r="B5" s="1106"/>
      <c r="C5" s="1106"/>
      <c r="D5" s="1107"/>
      <c r="E5" s="156" t="s">
        <v>392</v>
      </c>
      <c r="F5" s="1097" t="s">
        <v>390</v>
      </c>
      <c r="G5" s="1098"/>
      <c r="H5" s="157" t="s">
        <v>705</v>
      </c>
      <c r="I5" s="1097" t="s">
        <v>106</v>
      </c>
      <c r="J5" s="1098"/>
      <c r="Q5" s="1096"/>
      <c r="R5" s="1096"/>
      <c r="S5" s="11" t="s">
        <v>16</v>
      </c>
    </row>
    <row r="6" spans="1:20" ht="29.25" customHeight="1" x14ac:dyDescent="0.3">
      <c r="A6" s="1105"/>
      <c r="B6" s="1106"/>
      <c r="C6" s="1106"/>
      <c r="D6" s="1107"/>
      <c r="E6" s="156" t="s">
        <v>422</v>
      </c>
      <c r="F6" s="1097" t="s">
        <v>437</v>
      </c>
      <c r="G6" s="1098"/>
      <c r="H6" s="157"/>
      <c r="I6" s="1097"/>
      <c r="J6" s="1098"/>
      <c r="Q6" s="1096"/>
      <c r="R6" s="1096"/>
      <c r="S6" s="11" t="s">
        <v>16</v>
      </c>
      <c r="T6" s="11" t="s">
        <v>430</v>
      </c>
    </row>
    <row r="7" spans="1:20" ht="29.25" customHeight="1" x14ac:dyDescent="0.3">
      <c r="A7" s="1105"/>
      <c r="B7" s="1106"/>
      <c r="C7" s="1106"/>
      <c r="D7" s="1107"/>
      <c r="E7" s="156" t="s">
        <v>423</v>
      </c>
      <c r="F7" s="1097" t="s">
        <v>597</v>
      </c>
      <c r="G7" s="1098"/>
      <c r="H7" s="157" t="s">
        <v>706</v>
      </c>
      <c r="I7" s="1097" t="s">
        <v>427</v>
      </c>
      <c r="J7" s="1098"/>
      <c r="Q7" s="1096"/>
      <c r="R7" s="1096"/>
    </row>
    <row r="8" spans="1:20" ht="29.25" customHeight="1" x14ac:dyDescent="0.3">
      <c r="A8" s="1105"/>
      <c r="B8" s="1106"/>
      <c r="C8" s="1106"/>
      <c r="D8" s="1107"/>
      <c r="E8" s="156" t="s">
        <v>424</v>
      </c>
      <c r="F8" s="1097" t="s">
        <v>438</v>
      </c>
      <c r="G8" s="1098"/>
      <c r="H8" s="157" t="s">
        <v>707</v>
      </c>
      <c r="I8" s="1097" t="s">
        <v>428</v>
      </c>
      <c r="J8" s="1098"/>
      <c r="Q8" s="1096"/>
      <c r="R8" s="1096"/>
    </row>
    <row r="9" spans="1:20" ht="29.25" customHeight="1" x14ac:dyDescent="0.3">
      <c r="A9" s="1105"/>
      <c r="B9" s="1106"/>
      <c r="C9" s="1106"/>
      <c r="D9" s="1107"/>
      <c r="E9" s="156" t="s">
        <v>425</v>
      </c>
      <c r="F9" s="1097" t="s">
        <v>439</v>
      </c>
      <c r="G9" s="1098"/>
      <c r="H9" s="157" t="s">
        <v>708</v>
      </c>
      <c r="I9" s="1097" t="s">
        <v>429</v>
      </c>
      <c r="J9" s="1098"/>
    </row>
    <row r="10" spans="1:20" ht="29.25" customHeight="1" x14ac:dyDescent="0.3">
      <c r="A10" s="1105"/>
      <c r="B10" s="1106"/>
      <c r="C10" s="1106"/>
      <c r="D10" s="1107"/>
      <c r="E10" s="156" t="s">
        <v>434</v>
      </c>
      <c r="F10" s="1097" t="s">
        <v>441</v>
      </c>
      <c r="G10" s="1098"/>
      <c r="H10" s="157" t="s">
        <v>709</v>
      </c>
      <c r="I10" s="1097" t="s">
        <v>444</v>
      </c>
      <c r="J10" s="1098"/>
    </row>
    <row r="11" spans="1:20" ht="29.25" customHeight="1" thickBot="1" x14ac:dyDescent="0.35">
      <c r="A11" s="1146"/>
      <c r="B11" s="1147"/>
      <c r="C11" s="1147"/>
      <c r="D11" s="1148"/>
      <c r="E11" s="158" t="s">
        <v>443</v>
      </c>
      <c r="F11" s="1138" t="s">
        <v>442</v>
      </c>
      <c r="G11" s="1139"/>
      <c r="H11" s="158" t="s">
        <v>710</v>
      </c>
      <c r="I11" s="1138" t="s">
        <v>445</v>
      </c>
      <c r="J11" s="1139"/>
    </row>
    <row r="12" spans="1:20" ht="13.5" thickBot="1" x14ac:dyDescent="0.35">
      <c r="S12" s="11" t="s">
        <v>16</v>
      </c>
      <c r="T12" s="11" t="s">
        <v>446</v>
      </c>
    </row>
    <row r="13" spans="1:20" ht="15.75" customHeight="1" x14ac:dyDescent="0.3">
      <c r="A13" s="1140" t="s">
        <v>672</v>
      </c>
      <c r="B13" s="1141"/>
      <c r="C13" s="1141"/>
      <c r="D13" s="1141"/>
      <c r="E13" s="1141"/>
      <c r="F13" s="1140" t="s">
        <v>683</v>
      </c>
      <c r="G13" s="1141"/>
      <c r="H13" s="1141"/>
      <c r="I13" s="1141"/>
      <c r="J13" s="1142"/>
    </row>
    <row r="14" spans="1:20" ht="40.5" customHeight="1" thickBot="1" x14ac:dyDescent="0.35">
      <c r="A14" s="1143" t="s">
        <v>711</v>
      </c>
      <c r="B14" s="1144"/>
      <c r="C14" s="1144"/>
      <c r="D14" s="1144"/>
      <c r="E14" s="1144"/>
      <c r="F14" s="1143" t="s">
        <v>901</v>
      </c>
      <c r="G14" s="1144"/>
      <c r="H14" s="1144"/>
      <c r="I14" s="1144"/>
      <c r="J14" s="1145"/>
    </row>
    <row r="15" spans="1:20" ht="15.75" customHeight="1" thickBot="1" x14ac:dyDescent="0.35">
      <c r="J15" s="118"/>
    </row>
    <row r="16" spans="1:20" ht="15.75" customHeight="1" x14ac:dyDescent="0.3">
      <c r="A16" s="1140" t="s">
        <v>688</v>
      </c>
      <c r="B16" s="1141"/>
      <c r="C16" s="1141"/>
      <c r="D16" s="1141"/>
      <c r="E16" s="1141"/>
      <c r="F16" s="1140" t="s">
        <v>606</v>
      </c>
      <c r="G16" s="1141"/>
      <c r="H16" s="1141"/>
      <c r="I16" s="1141"/>
      <c r="J16" s="1142"/>
    </row>
    <row r="17" spans="1:10" ht="67.5" customHeight="1" thickBot="1" x14ac:dyDescent="0.35">
      <c r="A17" s="1123"/>
      <c r="B17" s="1124"/>
      <c r="C17" s="1124"/>
      <c r="D17" s="1124"/>
      <c r="E17" s="1124"/>
      <c r="F17" s="1125" t="s">
        <v>1276</v>
      </c>
      <c r="G17" s="1126"/>
      <c r="H17" s="1126"/>
      <c r="I17" s="1126"/>
      <c r="J17" s="1127"/>
    </row>
    <row r="18" spans="1:10" ht="15" customHeight="1" thickBot="1" x14ac:dyDescent="0.35"/>
    <row r="19" spans="1:10" ht="15" customHeight="1" thickBot="1" x14ac:dyDescent="0.35">
      <c r="A19" s="1128" t="s">
        <v>673</v>
      </c>
      <c r="B19" s="1129"/>
      <c r="C19" s="1129"/>
      <c r="D19" s="1129"/>
      <c r="E19" s="1129"/>
      <c r="F19" s="1129"/>
      <c r="G19" s="1129"/>
      <c r="H19" s="1129"/>
      <c r="I19" s="1129"/>
      <c r="J19" s="1130"/>
    </row>
    <row r="20" spans="1:10" ht="15" customHeight="1" thickBot="1" x14ac:dyDescent="0.35">
      <c r="A20" s="1131"/>
      <c r="B20" s="1132"/>
      <c r="C20" s="1132"/>
      <c r="D20" s="1132"/>
      <c r="E20" s="1132"/>
      <c r="F20" s="1133"/>
      <c r="G20" s="1133"/>
      <c r="H20" s="1133"/>
      <c r="I20" s="1133"/>
      <c r="J20" s="1134"/>
    </row>
    <row r="21" spans="1:10" ht="15" customHeight="1" thickBot="1" x14ac:dyDescent="0.35">
      <c r="F21" s="118"/>
      <c r="G21" s="118"/>
      <c r="H21" s="118"/>
      <c r="I21" s="118"/>
    </row>
    <row r="22" spans="1:10" s="117" customFormat="1" ht="27" customHeight="1" x14ac:dyDescent="0.35">
      <c r="A22" s="136" t="s">
        <v>682</v>
      </c>
      <c r="B22" s="1135" t="s">
        <v>679</v>
      </c>
      <c r="C22" s="1136"/>
      <c r="D22" s="1137"/>
      <c r="E22" s="1135" t="s">
        <v>680</v>
      </c>
      <c r="F22" s="1136"/>
      <c r="G22" s="1137"/>
      <c r="H22" s="1135" t="s">
        <v>681</v>
      </c>
      <c r="I22" s="1136"/>
      <c r="J22" s="1137"/>
    </row>
    <row r="23" spans="1:10" ht="30" customHeight="1" x14ac:dyDescent="0.3">
      <c r="A23" s="137" t="s">
        <v>674</v>
      </c>
      <c r="B23" s="1105" t="s">
        <v>712</v>
      </c>
      <c r="C23" s="1106"/>
      <c r="D23" s="1107"/>
      <c r="E23" s="1108" t="s">
        <v>713</v>
      </c>
      <c r="F23" s="1109"/>
      <c r="G23" s="1110"/>
      <c r="H23" s="1108" t="s">
        <v>714</v>
      </c>
      <c r="I23" s="1109"/>
      <c r="J23" s="1110"/>
    </row>
    <row r="24" spans="1:10" x14ac:dyDescent="0.3">
      <c r="A24" s="137" t="s">
        <v>675</v>
      </c>
      <c r="B24" s="138" t="s">
        <v>1277</v>
      </c>
      <c r="C24" s="139" t="s">
        <v>603</v>
      </c>
      <c r="D24" s="140"/>
      <c r="E24" s="141"/>
      <c r="F24" s="139"/>
      <c r="G24" s="142"/>
      <c r="H24" s="143"/>
      <c r="I24" s="144"/>
      <c r="J24" s="142"/>
    </row>
    <row r="25" spans="1:10" ht="26" x14ac:dyDescent="0.3">
      <c r="A25" s="137"/>
      <c r="B25" s="138" t="s">
        <v>1277</v>
      </c>
      <c r="C25" s="139" t="s">
        <v>1278</v>
      </c>
      <c r="D25" s="140"/>
      <c r="E25" s="141"/>
      <c r="F25" s="139"/>
      <c r="G25" s="140"/>
      <c r="H25" s="141"/>
      <c r="I25" s="139"/>
      <c r="J25" s="142"/>
    </row>
    <row r="26" spans="1:10" x14ac:dyDescent="0.3">
      <c r="A26" s="137"/>
      <c r="B26" s="138" t="s">
        <v>1279</v>
      </c>
      <c r="C26" s="139" t="s">
        <v>1280</v>
      </c>
      <c r="D26" s="140"/>
      <c r="E26" s="141"/>
      <c r="F26" s="139"/>
      <c r="G26" s="140"/>
      <c r="H26" s="141"/>
      <c r="I26" s="139"/>
      <c r="J26" s="142"/>
    </row>
    <row r="27" spans="1:10" ht="26.5" thickBot="1" x14ac:dyDescent="0.35">
      <c r="A27" s="137"/>
      <c r="B27" s="138"/>
      <c r="C27" s="139" t="s">
        <v>1281</v>
      </c>
      <c r="D27" s="140"/>
      <c r="E27" s="141"/>
      <c r="F27" s="139"/>
      <c r="G27" s="140"/>
      <c r="H27" s="141"/>
      <c r="I27" s="139"/>
      <c r="J27" s="140"/>
    </row>
    <row r="28" spans="1:10" ht="13" customHeight="1" x14ac:dyDescent="0.3">
      <c r="A28" s="145"/>
      <c r="B28" s="1120" t="s">
        <v>1282</v>
      </c>
      <c r="C28" s="1121"/>
      <c r="D28" s="1122"/>
      <c r="E28" s="1120" t="s">
        <v>1283</v>
      </c>
      <c r="F28" s="1121"/>
      <c r="G28" s="1122"/>
      <c r="H28" s="148"/>
      <c r="I28" s="146"/>
      <c r="J28" s="147"/>
    </row>
    <row r="29" spans="1:10" ht="37.5" customHeight="1" x14ac:dyDescent="0.3">
      <c r="A29" s="137"/>
      <c r="B29" s="138"/>
      <c r="C29" s="139"/>
      <c r="D29" s="140"/>
      <c r="E29" s="141" t="s">
        <v>1284</v>
      </c>
      <c r="F29" s="139" t="s">
        <v>1285</v>
      </c>
      <c r="G29" s="140"/>
      <c r="H29" s="141"/>
      <c r="I29" s="139"/>
      <c r="J29" s="140"/>
    </row>
    <row r="30" spans="1:10" ht="13.5" thickBot="1" x14ac:dyDescent="0.35">
      <c r="A30" s="149"/>
      <c r="B30" s="1111"/>
      <c r="C30" s="1112"/>
      <c r="D30" s="1113"/>
      <c r="E30" s="150"/>
      <c r="F30" s="151"/>
      <c r="G30" s="152"/>
      <c r="H30" s="153"/>
      <c r="I30" s="154"/>
      <c r="J30" s="155"/>
    </row>
    <row r="31" spans="1:10" ht="15" customHeight="1" x14ac:dyDescent="0.3">
      <c r="A31" s="137" t="s">
        <v>676</v>
      </c>
      <c r="B31" s="1114"/>
      <c r="C31" s="1115"/>
      <c r="D31" s="1116"/>
      <c r="E31" s="1114"/>
      <c r="F31" s="1115"/>
      <c r="G31" s="1116"/>
      <c r="H31" s="1117"/>
      <c r="I31" s="1118"/>
      <c r="J31" s="1119"/>
    </row>
    <row r="32" spans="1:10" ht="13.5" thickBot="1" x14ac:dyDescent="0.35">
      <c r="A32" s="149" t="s">
        <v>698</v>
      </c>
      <c r="B32" s="1099" t="s">
        <v>699</v>
      </c>
      <c r="C32" s="1100"/>
      <c r="D32" s="1101"/>
      <c r="E32" s="1099" t="s">
        <v>700</v>
      </c>
      <c r="F32" s="1100"/>
      <c r="G32" s="1101"/>
      <c r="H32" s="1102"/>
      <c r="I32" s="1103"/>
      <c r="J32" s="1104"/>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156" t="s">
        <v>677</v>
      </c>
      <c r="B1" s="1157"/>
      <c r="C1" s="1157"/>
      <c r="D1" s="1157"/>
      <c r="E1" s="1157"/>
      <c r="F1" s="1156" t="s">
        <v>678</v>
      </c>
      <c r="G1" s="1157"/>
      <c r="H1" s="1157"/>
      <c r="I1" s="1157"/>
      <c r="J1" s="1157"/>
    </row>
    <row r="2" spans="1:22" s="117" customFormat="1" ht="13.5" customHeight="1" thickBot="1" x14ac:dyDescent="0.4">
      <c r="A2" s="1158" t="str">
        <f>Tri_Semestre!A17</f>
        <v xml:space="preserve">Cycle 3 : Concevoir la partie commande des systèmes asservis afin de valider leurs performances. </v>
      </c>
      <c r="B2" s="1159"/>
      <c r="C2" s="1159"/>
      <c r="D2" s="1159"/>
      <c r="E2" s="1159"/>
      <c r="F2" s="1160" t="s">
        <v>1229</v>
      </c>
      <c r="G2" s="1161"/>
      <c r="H2" s="1161"/>
      <c r="I2" s="1161"/>
      <c r="J2" s="1162"/>
    </row>
    <row r="3" spans="1:22" ht="15.75" customHeight="1" thickBot="1" x14ac:dyDescent="0.4">
      <c r="F3" s="116"/>
      <c r="G3" s="116"/>
      <c r="H3" s="116"/>
      <c r="I3" s="116"/>
      <c r="J3" s="116"/>
    </row>
    <row r="4" spans="1:22" ht="15" customHeight="1" x14ac:dyDescent="0.3">
      <c r="A4" s="1156" t="s">
        <v>685</v>
      </c>
      <c r="B4" s="1157"/>
      <c r="C4" s="1157"/>
      <c r="D4" s="1163"/>
      <c r="E4" s="1156" t="s">
        <v>627</v>
      </c>
      <c r="F4" s="1157"/>
      <c r="G4" s="1163"/>
      <c r="H4" s="1156" t="s">
        <v>2</v>
      </c>
      <c r="I4" s="1157"/>
      <c r="J4" s="1163"/>
    </row>
    <row r="5" spans="1:22" ht="29.25" customHeight="1" x14ac:dyDescent="0.3">
      <c r="A5" s="1169"/>
      <c r="B5" s="1170"/>
      <c r="C5" s="1170"/>
      <c r="D5" s="1171"/>
      <c r="E5" s="588"/>
      <c r="F5" s="1154"/>
      <c r="G5" s="1155"/>
      <c r="H5" s="589"/>
      <c r="I5" s="1154"/>
      <c r="J5" s="1155"/>
    </row>
    <row r="6" spans="1:22" ht="29.25" customHeight="1" x14ac:dyDescent="0.3">
      <c r="A6" s="1169"/>
      <c r="B6" s="1170"/>
      <c r="C6" s="1170"/>
      <c r="D6" s="1171"/>
      <c r="E6" s="588" t="s">
        <v>408</v>
      </c>
      <c r="F6" s="1154" t="s">
        <v>49</v>
      </c>
      <c r="G6" s="1155" t="str">
        <f>CONCATENATE(E6,".SF1")</f>
        <v>Res1.C4.SF1</v>
      </c>
      <c r="H6" s="589" t="s">
        <v>407</v>
      </c>
      <c r="I6" s="1154"/>
      <c r="J6" s="1155"/>
    </row>
    <row r="7" spans="1:22" ht="29.25" customHeight="1" x14ac:dyDescent="0.3">
      <c r="A7" s="1169"/>
      <c r="B7" s="1170"/>
      <c r="C7" s="1170"/>
      <c r="D7" s="1171"/>
      <c r="E7" s="588" t="s">
        <v>557</v>
      </c>
      <c r="F7" s="1154" t="s">
        <v>121</v>
      </c>
      <c r="G7" s="1155" t="str">
        <f>CONCATENATE(E7,".SF1")</f>
        <v>Con.C2.SF1</v>
      </c>
      <c r="H7" s="589" t="s">
        <v>69</v>
      </c>
      <c r="I7" s="1154"/>
      <c r="J7" s="1155"/>
    </row>
    <row r="8" spans="1:22" ht="29.25" customHeight="1" x14ac:dyDescent="0.35">
      <c r="A8" s="1169"/>
      <c r="B8" s="1170"/>
      <c r="C8" s="1170"/>
      <c r="D8" s="1171"/>
      <c r="E8" s="588"/>
      <c r="F8" s="1154"/>
      <c r="G8" s="1155"/>
      <c r="H8" s="589"/>
      <c r="I8" s="1154"/>
      <c r="J8" s="1155"/>
      <c r="O8" s="216" t="s">
        <v>600</v>
      </c>
      <c r="P8" s="217"/>
      <c r="Q8" s="218"/>
      <c r="R8" s="217"/>
      <c r="S8" s="218"/>
      <c r="T8" s="219"/>
      <c r="U8" s="220"/>
      <c r="V8" s="220"/>
    </row>
    <row r="9" spans="1:22" ht="29.25" customHeight="1" x14ac:dyDescent="0.35">
      <c r="A9" s="1169"/>
      <c r="B9" s="1170"/>
      <c r="C9" s="1170"/>
      <c r="D9" s="1171"/>
      <c r="E9" s="588"/>
      <c r="F9" s="1154"/>
      <c r="G9" s="1155"/>
      <c r="H9" s="589"/>
      <c r="I9" s="1154"/>
      <c r="J9" s="1155"/>
      <c r="O9" s="222"/>
      <c r="P9" s="223" t="s">
        <v>408</v>
      </c>
      <c r="Q9" s="223" t="s">
        <v>49</v>
      </c>
      <c r="R9" s="223" t="str">
        <f>CONCATENATE(P9,".SF1")</f>
        <v>Res1.C4.SF1</v>
      </c>
      <c r="S9" s="224" t="s">
        <v>407</v>
      </c>
      <c r="T9" s="225"/>
      <c r="U9" s="225" t="s">
        <v>16</v>
      </c>
      <c r="V9" s="226" t="s">
        <v>409</v>
      </c>
    </row>
    <row r="10" spans="1:22" ht="29.25" customHeight="1" x14ac:dyDescent="0.35">
      <c r="A10" s="1169"/>
      <c r="B10" s="1170"/>
      <c r="C10" s="1170"/>
      <c r="D10" s="1171"/>
      <c r="E10" s="588"/>
      <c r="F10" s="1154"/>
      <c r="G10" s="1155"/>
      <c r="H10" s="589"/>
      <c r="I10" s="1154"/>
      <c r="J10" s="1155"/>
      <c r="O10" s="222"/>
      <c r="P10" s="223" t="s">
        <v>557</v>
      </c>
      <c r="Q10" s="223" t="s">
        <v>121</v>
      </c>
      <c r="R10" s="223" t="str">
        <f>CONCATENATE(P10,".SF1")</f>
        <v>Con.C2.SF1</v>
      </c>
      <c r="S10" s="224" t="s">
        <v>69</v>
      </c>
      <c r="T10" s="225"/>
      <c r="U10" s="225" t="s">
        <v>13</v>
      </c>
      <c r="V10" s="226" t="s">
        <v>553</v>
      </c>
    </row>
    <row r="11" spans="1:22" ht="29.25" customHeight="1" thickBot="1" x14ac:dyDescent="0.35">
      <c r="A11" s="1172"/>
      <c r="B11" s="1173"/>
      <c r="C11" s="1173"/>
      <c r="D11" s="1174"/>
      <c r="E11" s="590"/>
      <c r="F11" s="1164"/>
      <c r="G11" s="1165"/>
      <c r="H11" s="590"/>
      <c r="I11" s="1164"/>
      <c r="J11" s="1165"/>
    </row>
    <row r="12" spans="1:22" ht="13.5" thickBot="1" x14ac:dyDescent="0.35"/>
    <row r="13" spans="1:22" ht="15.75" customHeight="1" x14ac:dyDescent="0.3">
      <c r="A13" s="1156" t="s">
        <v>672</v>
      </c>
      <c r="B13" s="1157"/>
      <c r="C13" s="1157"/>
      <c r="D13" s="1157"/>
      <c r="E13" s="1157"/>
      <c r="F13" s="1156" t="s">
        <v>683</v>
      </c>
      <c r="G13" s="1157"/>
      <c r="H13" s="1157"/>
      <c r="I13" s="1157"/>
      <c r="J13" s="1163"/>
    </row>
    <row r="14" spans="1:22" ht="40.5" customHeight="1" thickBot="1" x14ac:dyDescent="0.35">
      <c r="A14" s="1166"/>
      <c r="B14" s="1167"/>
      <c r="C14" s="1167"/>
      <c r="D14" s="1167"/>
      <c r="E14" s="1167"/>
      <c r="F14" s="1166"/>
      <c r="G14" s="1167"/>
      <c r="H14" s="1167"/>
      <c r="I14" s="1167"/>
      <c r="J14" s="1168"/>
    </row>
    <row r="15" spans="1:22" ht="15.75" customHeight="1" thickBot="1" x14ac:dyDescent="0.35">
      <c r="J15" s="118"/>
    </row>
    <row r="16" spans="1:22" ht="15.75" customHeight="1" x14ac:dyDescent="0.3">
      <c r="A16" s="1156" t="s">
        <v>688</v>
      </c>
      <c r="B16" s="1157"/>
      <c r="C16" s="1157"/>
      <c r="D16" s="1157"/>
      <c r="E16" s="1157"/>
      <c r="F16" s="1156" t="s">
        <v>606</v>
      </c>
      <c r="G16" s="1157"/>
      <c r="H16" s="1157"/>
      <c r="I16" s="1157"/>
      <c r="J16" s="1163"/>
    </row>
    <row r="17" spans="1:10" ht="67.5" customHeight="1" thickBot="1" x14ac:dyDescent="0.35">
      <c r="A17" s="1175"/>
      <c r="B17" s="1176"/>
      <c r="C17" s="1176"/>
      <c r="D17" s="1176"/>
      <c r="E17" s="1176"/>
      <c r="F17" s="1177"/>
      <c r="G17" s="1178"/>
      <c r="H17" s="1178"/>
      <c r="I17" s="1178"/>
      <c r="J17" s="1179"/>
    </row>
    <row r="18" spans="1:10" ht="15" customHeight="1" thickBot="1" x14ac:dyDescent="0.35"/>
    <row r="19" spans="1:10" ht="15" customHeight="1" thickBot="1" x14ac:dyDescent="0.35">
      <c r="A19" s="1180" t="s">
        <v>673</v>
      </c>
      <c r="B19" s="1181"/>
      <c r="C19" s="1181"/>
      <c r="D19" s="1181"/>
      <c r="E19" s="1181"/>
      <c r="F19" s="1181"/>
      <c r="G19" s="1181"/>
      <c r="H19" s="1181"/>
      <c r="I19" s="1181"/>
      <c r="J19" s="1182"/>
    </row>
    <row r="20" spans="1:10" ht="15" customHeight="1" thickBot="1" x14ac:dyDescent="0.35">
      <c r="A20" s="1186"/>
      <c r="B20" s="1187"/>
      <c r="C20" s="1187"/>
      <c r="D20" s="1187"/>
      <c r="E20" s="1187"/>
      <c r="F20" s="1188"/>
      <c r="G20" s="1188"/>
      <c r="H20" s="1188"/>
      <c r="I20" s="1188"/>
      <c r="J20" s="1189"/>
    </row>
    <row r="21" spans="1:10" ht="15" customHeight="1" thickBot="1" x14ac:dyDescent="0.35">
      <c r="F21" s="118"/>
      <c r="G21" s="118"/>
      <c r="H21" s="118"/>
      <c r="I21" s="118"/>
    </row>
    <row r="22" spans="1:10" s="117" customFormat="1" ht="27" customHeight="1" x14ac:dyDescent="0.35">
      <c r="A22" s="587" t="s">
        <v>682</v>
      </c>
      <c r="B22" s="1183" t="s">
        <v>679</v>
      </c>
      <c r="C22" s="1184"/>
      <c r="D22" s="1185"/>
      <c r="E22" s="1183" t="s">
        <v>680</v>
      </c>
      <c r="F22" s="1184"/>
      <c r="G22" s="1185"/>
      <c r="H22" s="1183" t="s">
        <v>681</v>
      </c>
      <c r="I22" s="1184"/>
      <c r="J22" s="1185"/>
    </row>
    <row r="23" spans="1:10" ht="30" customHeight="1" x14ac:dyDescent="0.3">
      <c r="A23" s="591" t="s">
        <v>674</v>
      </c>
      <c r="B23" s="1169" t="s">
        <v>1220</v>
      </c>
      <c r="C23" s="1170"/>
      <c r="D23" s="1171"/>
      <c r="E23" s="1190" t="s">
        <v>1221</v>
      </c>
      <c r="F23" s="1191"/>
      <c r="G23" s="1192"/>
      <c r="H23" s="1190" t="s">
        <v>1222</v>
      </c>
      <c r="I23" s="1191"/>
      <c r="J23" s="1192"/>
    </row>
    <row r="24" spans="1:10" x14ac:dyDescent="0.3">
      <c r="A24" s="591" t="s">
        <v>675</v>
      </c>
      <c r="B24" s="1211" t="s">
        <v>1218</v>
      </c>
      <c r="C24" s="1212"/>
      <c r="D24" s="1213"/>
      <c r="E24" s="595"/>
      <c r="F24" s="593"/>
      <c r="G24" s="596"/>
      <c r="H24" s="597"/>
      <c r="I24" s="598"/>
      <c r="J24" s="596"/>
    </row>
    <row r="25" spans="1:10" ht="39" customHeight="1" x14ac:dyDescent="0.3">
      <c r="A25" s="591"/>
      <c r="B25" s="592" t="s">
        <v>1219</v>
      </c>
      <c r="C25" s="593"/>
      <c r="D25" s="594"/>
      <c r="E25" s="1229" t="s">
        <v>1223</v>
      </c>
      <c r="F25" s="1230"/>
      <c r="G25" s="1231"/>
      <c r="H25" s="595"/>
      <c r="I25" s="593"/>
      <c r="J25" s="596"/>
    </row>
    <row r="26" spans="1:10" x14ac:dyDescent="0.3">
      <c r="A26" s="591"/>
      <c r="B26" s="1214" t="s">
        <v>1224</v>
      </c>
      <c r="C26" s="1215"/>
      <c r="D26" s="1216"/>
      <c r="E26" s="1217" t="s">
        <v>1225</v>
      </c>
      <c r="F26" s="1218"/>
      <c r="G26" s="1219"/>
      <c r="H26" s="1217" t="s">
        <v>1226</v>
      </c>
      <c r="I26" s="1218"/>
      <c r="J26" s="1219"/>
    </row>
    <row r="27" spans="1:10" ht="13.5" thickBot="1" x14ac:dyDescent="0.35">
      <c r="A27" s="591"/>
      <c r="B27" s="592"/>
      <c r="C27" s="593"/>
      <c r="D27" s="594"/>
      <c r="E27" s="595"/>
      <c r="F27" s="593"/>
      <c r="G27" s="594"/>
      <c r="H27" s="595"/>
      <c r="I27" s="593"/>
      <c r="J27" s="594"/>
    </row>
    <row r="28" spans="1:10" ht="45" customHeight="1" x14ac:dyDescent="0.3">
      <c r="A28" s="599"/>
      <c r="B28" s="1220" t="s">
        <v>1231</v>
      </c>
      <c r="C28" s="1221"/>
      <c r="D28" s="1222"/>
      <c r="E28" s="1232" t="s">
        <v>1224</v>
      </c>
      <c r="F28" s="1221"/>
      <c r="G28" s="1222"/>
      <c r="H28" s="1208"/>
      <c r="I28" s="1209"/>
      <c r="J28" s="1210"/>
    </row>
    <row r="29" spans="1:10" ht="14.5" customHeight="1" x14ac:dyDescent="0.3">
      <c r="A29" s="591"/>
      <c r="B29" s="1226" t="s">
        <v>1230</v>
      </c>
      <c r="C29" s="1227"/>
      <c r="D29" s="1228"/>
      <c r="E29" s="595"/>
      <c r="F29" s="593"/>
      <c r="G29" s="594"/>
      <c r="H29" s="595"/>
      <c r="I29" s="593"/>
      <c r="J29" s="594"/>
    </row>
    <row r="30" spans="1:10" ht="14.5" customHeight="1" x14ac:dyDescent="0.3">
      <c r="A30" s="591"/>
      <c r="B30" s="1226" t="s">
        <v>1227</v>
      </c>
      <c r="C30" s="1227"/>
      <c r="D30" s="1228"/>
      <c r="E30" s="595"/>
      <c r="F30" s="593"/>
      <c r="G30" s="594"/>
      <c r="H30" s="595"/>
      <c r="I30" s="593"/>
      <c r="J30" s="594"/>
    </row>
    <row r="31" spans="1:10" ht="14.5" customHeight="1" x14ac:dyDescent="0.3">
      <c r="A31" s="591"/>
      <c r="B31" s="1223" t="s">
        <v>1232</v>
      </c>
      <c r="C31" s="1227"/>
      <c r="D31" s="1228"/>
      <c r="E31" s="595"/>
      <c r="F31" s="593"/>
      <c r="G31" s="594"/>
      <c r="H31" s="595"/>
      <c r="I31" s="593"/>
      <c r="J31" s="594"/>
    </row>
    <row r="32" spans="1:10" ht="26.15" customHeight="1" x14ac:dyDescent="0.3">
      <c r="A32" s="591"/>
      <c r="B32" s="1223" t="s">
        <v>1228</v>
      </c>
      <c r="C32" s="1224"/>
      <c r="D32" s="1225"/>
      <c r="E32" s="595"/>
      <c r="F32" s="593"/>
      <c r="G32" s="594"/>
      <c r="H32" s="595"/>
      <c r="I32" s="593"/>
      <c r="J32" s="594"/>
    </row>
    <row r="33" spans="1:10" ht="13.5" thickBot="1" x14ac:dyDescent="0.35">
      <c r="A33" s="600"/>
      <c r="B33" s="1193"/>
      <c r="C33" s="1194"/>
      <c r="D33" s="1195"/>
      <c r="E33" s="604"/>
      <c r="F33" s="605"/>
      <c r="G33" s="606"/>
      <c r="H33" s="601"/>
      <c r="I33" s="602"/>
      <c r="J33" s="603"/>
    </row>
    <row r="34" spans="1:10" ht="15" customHeight="1" x14ac:dyDescent="0.3">
      <c r="A34" s="591" t="s">
        <v>676</v>
      </c>
      <c r="B34" s="1196"/>
      <c r="C34" s="1197"/>
      <c r="D34" s="1198"/>
      <c r="E34" s="1196"/>
      <c r="F34" s="1197"/>
      <c r="G34" s="1198"/>
      <c r="H34" s="1199"/>
      <c r="I34" s="1200"/>
      <c r="J34" s="1201"/>
    </row>
    <row r="35" spans="1:10" ht="13.5" thickBot="1" x14ac:dyDescent="0.35">
      <c r="A35" s="600" t="s">
        <v>698</v>
      </c>
      <c r="B35" s="1202"/>
      <c r="C35" s="1203"/>
      <c r="D35" s="1204"/>
      <c r="E35" s="1202"/>
      <c r="F35" s="1203"/>
      <c r="G35" s="1204"/>
      <c r="H35" s="1205"/>
      <c r="I35" s="1206"/>
      <c r="J35" s="1207"/>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17"/>
  <sheetViews>
    <sheetView topLeftCell="A16" zoomScale="70" zoomScaleNormal="70" workbookViewId="0">
      <selection activeCell="B25" sqref="B25"/>
    </sheetView>
  </sheetViews>
  <sheetFormatPr baseColWidth="10" defaultRowHeight="14.5" x14ac:dyDescent="0.35"/>
  <cols>
    <col min="1" max="1" width="12.90625" customWidth="1"/>
  </cols>
  <sheetData>
    <row r="1" spans="1:1" x14ac:dyDescent="0.35">
      <c r="A1" t="s">
        <v>1198</v>
      </c>
    </row>
    <row r="2" spans="1:1" x14ac:dyDescent="0.35">
      <c r="A2" t="s">
        <v>650</v>
      </c>
    </row>
    <row r="3" spans="1:1" x14ac:dyDescent="0.35">
      <c r="A3" t="s">
        <v>1289</v>
      </c>
    </row>
    <row r="4" spans="1:1" x14ac:dyDescent="0.35">
      <c r="A4" t="s">
        <v>651</v>
      </c>
    </row>
    <row r="5" spans="1:1" x14ac:dyDescent="0.35">
      <c r="A5" t="s">
        <v>1290</v>
      </c>
    </row>
    <row r="6" spans="1:1" x14ac:dyDescent="0.35">
      <c r="A6" t="s">
        <v>654</v>
      </c>
    </row>
    <row r="7" spans="1:1" x14ac:dyDescent="0.35">
      <c r="A7" t="s">
        <v>655</v>
      </c>
    </row>
    <row r="8" spans="1:1" x14ac:dyDescent="0.35">
      <c r="A8" t="s">
        <v>1293</v>
      </c>
    </row>
    <row r="9" spans="1:1" x14ac:dyDescent="0.35">
      <c r="A9" t="s">
        <v>1291</v>
      </c>
    </row>
    <row r="10" spans="1:1" x14ac:dyDescent="0.35">
      <c r="A10" t="s">
        <v>795</v>
      </c>
    </row>
    <row r="11" spans="1:1" x14ac:dyDescent="0.35">
      <c r="A11" t="s">
        <v>1292</v>
      </c>
    </row>
    <row r="12" spans="1:1" x14ac:dyDescent="0.35">
      <c r="A12" t="s">
        <v>653</v>
      </c>
    </row>
    <row r="13" spans="1:1" x14ac:dyDescent="0.35">
      <c r="A13" t="s">
        <v>840</v>
      </c>
    </row>
    <row r="14" spans="1:1" x14ac:dyDescent="0.35">
      <c r="A14" t="s">
        <v>1294</v>
      </c>
    </row>
    <row r="15" spans="1:1" x14ac:dyDescent="0.35">
      <c r="A15" t="s">
        <v>1295</v>
      </c>
    </row>
    <row r="16" spans="1:1" x14ac:dyDescent="0.35">
      <c r="A16" t="s">
        <v>1296</v>
      </c>
    </row>
    <row r="17" spans="1:1" x14ac:dyDescent="0.35">
      <c r="A17" t="s">
        <v>1297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25</vt:i4>
      </vt:variant>
    </vt:vector>
  </HeadingPairs>
  <TitlesOfParts>
    <vt:vector size="25" baseType="lpstr">
      <vt:lpstr>2021_2022</vt:lpstr>
      <vt:lpstr>Cycle 1_2021_2022</vt:lpstr>
      <vt:lpstr>Cycle 1</vt:lpstr>
      <vt:lpstr>2020_2021</vt:lpstr>
      <vt:lpstr>Tri_Semestre</vt:lpstr>
      <vt:lpstr>Cycle_0</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2021-08-26T20:37:59Z</dcterms:modified>
</cp:coreProperties>
</file>